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mbaS\AppData\Roaming\Microsoft\Windows\Network Shortcuts\DPSA Submissions\HODs\"/>
    </mc:Choice>
  </mc:AlternateContent>
  <bookViews>
    <workbookView xWindow="0" yWindow="0" windowWidth="16395" windowHeight="5595"/>
  </bookViews>
  <sheets>
    <sheet name="HOD Calculator" sheetId="1" r:id="rId1"/>
    <sheet name="KRAs" sheetId="7" r:id="rId2"/>
    <sheet name="Integrated gov" sheetId="4" r:id="rId3"/>
    <sheet name="Regional Integr." sheetId="5" r:id="rId4"/>
    <sheet name="MISS" sheetId="6" r:id="rId5"/>
    <sheet name="SCM" sheetId="2" r:id="rId6"/>
    <sheet name="Diversity" sheetId="3" r:id="rId7"/>
  </sheets>
  <definedNames>
    <definedName name="_xlnm._FilterDatabase" localSheetId="0" hidden="1">'HOD Calculator'!$B$12:$E$25</definedName>
    <definedName name="_xlnm.Print_Area" localSheetId="0">'HOD Calculator'!$A$1:$L$34</definedName>
    <definedName name="_xlnm.Print_Area" localSheetId="5">SCM!$A$1:$I$12</definedName>
  </definedNames>
  <calcPr calcId="162913"/>
</workbook>
</file>

<file path=xl/calcChain.xml><?xml version="1.0" encoding="utf-8"?>
<calcChain xmlns="http://schemas.openxmlformats.org/spreadsheetml/2006/main">
  <c r="I13" i="1" l="1"/>
  <c r="I14" i="1"/>
  <c r="I15" i="1"/>
  <c r="I16" i="1"/>
  <c r="E21" i="1" l="1"/>
  <c r="E20" i="1"/>
  <c r="E129" i="7"/>
  <c r="G128" i="7"/>
  <c r="G127" i="7"/>
  <c r="G126" i="7"/>
  <c r="G124" i="7"/>
  <c r="G122" i="7"/>
  <c r="G121" i="7"/>
  <c r="G129" i="7" s="1"/>
  <c r="E116" i="7"/>
  <c r="G115" i="7"/>
  <c r="G114" i="7"/>
  <c r="G113" i="7"/>
  <c r="G111" i="7"/>
  <c r="G109" i="7"/>
  <c r="G108" i="7"/>
  <c r="G116" i="7" s="1"/>
  <c r="G12" i="4" l="1"/>
  <c r="G11" i="3"/>
  <c r="G12" i="2"/>
  <c r="G12" i="6"/>
  <c r="G12" i="5"/>
  <c r="I17" i="1" l="1"/>
  <c r="E103" i="7" l="1"/>
  <c r="E90" i="7"/>
  <c r="E77" i="7"/>
  <c r="E64" i="7"/>
  <c r="E51" i="7"/>
  <c r="E38" i="7"/>
  <c r="E25" i="7"/>
  <c r="E12" i="7"/>
  <c r="G102" i="7"/>
  <c r="G101" i="7"/>
  <c r="G100" i="7"/>
  <c r="G98" i="7"/>
  <c r="G96" i="7"/>
  <c r="G95" i="7"/>
  <c r="G89" i="7"/>
  <c r="G88" i="7"/>
  <c r="G87" i="7"/>
  <c r="G85" i="7"/>
  <c r="G83" i="7"/>
  <c r="G82" i="7"/>
  <c r="G76" i="7"/>
  <c r="G75" i="7"/>
  <c r="G74" i="7"/>
  <c r="G72" i="7"/>
  <c r="G70" i="7"/>
  <c r="G69" i="7"/>
  <c r="G63" i="7"/>
  <c r="G62" i="7"/>
  <c r="G61" i="7"/>
  <c r="G59" i="7"/>
  <c r="G57" i="7"/>
  <c r="G56" i="7"/>
  <c r="G50" i="7"/>
  <c r="G49" i="7"/>
  <c r="G48" i="7"/>
  <c r="G46" i="7"/>
  <c r="G44" i="7"/>
  <c r="G43" i="7"/>
  <c r="G37" i="7"/>
  <c r="G36" i="7"/>
  <c r="G35" i="7"/>
  <c r="G33" i="7"/>
  <c r="G31" i="7"/>
  <c r="G30" i="7"/>
  <c r="G24" i="7"/>
  <c r="G23" i="7"/>
  <c r="G22" i="7"/>
  <c r="G20" i="7"/>
  <c r="G18" i="7"/>
  <c r="G17" i="7"/>
  <c r="G11" i="7"/>
  <c r="G10" i="7"/>
  <c r="G9" i="7"/>
  <c r="G7" i="7"/>
  <c r="G5" i="7"/>
  <c r="G4" i="7"/>
  <c r="G103" i="7" l="1"/>
  <c r="G90" i="7"/>
  <c r="G77" i="7"/>
  <c r="G64" i="7"/>
  <c r="G51" i="7"/>
  <c r="G38" i="7"/>
  <c r="G25" i="7"/>
  <c r="G12" i="7"/>
  <c r="K27" i="1"/>
  <c r="O28" i="1" l="1"/>
  <c r="K31" i="1" s="1"/>
  <c r="O22" i="1"/>
  <c r="K28" i="1" s="1"/>
  <c r="K30" i="1" s="1"/>
  <c r="I11" i="6"/>
  <c r="I10" i="6"/>
  <c r="I9" i="6"/>
  <c r="I7" i="6"/>
  <c r="I5" i="6"/>
  <c r="I4" i="6"/>
  <c r="I11" i="5"/>
  <c r="I10" i="5"/>
  <c r="I9" i="5"/>
  <c r="I7" i="5"/>
  <c r="I5" i="5"/>
  <c r="I4" i="5"/>
  <c r="I11" i="4"/>
  <c r="I10" i="4"/>
  <c r="I9" i="4"/>
  <c r="I7" i="4"/>
  <c r="I5" i="4"/>
  <c r="I4" i="4"/>
  <c r="I10" i="3"/>
  <c r="I9" i="3"/>
  <c r="I7" i="3"/>
  <c r="I5" i="3"/>
  <c r="I4" i="3"/>
  <c r="I4" i="2"/>
  <c r="I5" i="2"/>
  <c r="I7" i="2"/>
  <c r="I9" i="2"/>
  <c r="I10" i="2"/>
  <c r="I11" i="2"/>
  <c r="I12" i="6" l="1"/>
  <c r="I12" i="5"/>
  <c r="I11" i="3"/>
  <c r="I12" i="4"/>
  <c r="I12" i="2"/>
  <c r="E16" i="1"/>
  <c r="E30" i="1"/>
  <c r="I18" i="1" l="1"/>
  <c r="K17" i="1"/>
  <c r="E18" i="1"/>
  <c r="E17" i="1"/>
  <c r="E22" i="1"/>
  <c r="K13" i="1" l="1"/>
  <c r="K14" i="1"/>
  <c r="K15" i="1"/>
  <c r="E32" i="1" l="1"/>
  <c r="E15" i="1"/>
  <c r="E14" i="1"/>
  <c r="C30" i="1"/>
  <c r="K16" i="1"/>
  <c r="K18" i="1" s="1"/>
  <c r="E13" i="1"/>
  <c r="E19" i="1"/>
  <c r="K21" i="1" l="1"/>
  <c r="E23" i="1"/>
  <c r="E25" i="1" s="1"/>
  <c r="K20" i="1"/>
  <c r="J33" i="1" l="1"/>
  <c r="O33" i="1" l="1"/>
  <c r="I34" i="1" s="1"/>
</calcChain>
</file>

<file path=xl/sharedStrings.xml><?xml version="1.0" encoding="utf-8"?>
<sst xmlns="http://schemas.openxmlformats.org/spreadsheetml/2006/main" count="250" uniqueCount="113">
  <si>
    <t>Weight</t>
  </si>
  <si>
    <t>Rating</t>
  </si>
  <si>
    <t>Score</t>
  </si>
  <si>
    <t>Department:</t>
  </si>
  <si>
    <t>KRA weight</t>
  </si>
  <si>
    <t>KRA SCORE</t>
  </si>
  <si>
    <t>RATING SCALE</t>
  </si>
  <si>
    <t>2.  PARTIALLY EFFECTIVE (70 - 99%)</t>
  </si>
  <si>
    <t>3. FULLY EFFECTIVE (100-114%)</t>
  </si>
  <si>
    <t>4.  HIGHLY EFFECTIVE (115% and above)</t>
  </si>
  <si>
    <t>AG weight</t>
  </si>
  <si>
    <t>AG SCORE</t>
  </si>
  <si>
    <t>AG RATING</t>
  </si>
  <si>
    <t>No</t>
  </si>
  <si>
    <t>Area</t>
  </si>
  <si>
    <t>Integrated Government</t>
  </si>
  <si>
    <t>Regional Integration</t>
  </si>
  <si>
    <t>MISS</t>
  </si>
  <si>
    <t>SCM</t>
  </si>
  <si>
    <t>Diversity and Transformation</t>
  </si>
  <si>
    <t>GPA weight</t>
  </si>
  <si>
    <t>GPA  SCORE</t>
  </si>
  <si>
    <t>Average supplier payment days</t>
  </si>
  <si>
    <t>100% of compliant supplier invoices paid within 30 days of receipt of invoice.</t>
  </si>
  <si>
    <t>Annual</t>
  </si>
  <si>
    <t>Ensure that the department pays all compliant supplier invoices within 30 days of receipt of invoice</t>
  </si>
  <si>
    <t>Risk response (mitigation) plans</t>
  </si>
  <si>
    <t>Risk response plans for the top 5 SCM risks developed</t>
  </si>
  <si>
    <t>Ensure that  SCM risk management is performed</t>
  </si>
  <si>
    <t>Average number of days to award tenders</t>
  </si>
  <si>
    <t>The finalisation of tender awards within an average of 60 days from the date bids close</t>
  </si>
  <si>
    <t>Ensure that procurement planning is managed</t>
  </si>
  <si>
    <t>Current cost of specific goods and/or services</t>
  </si>
  <si>
    <t>5% saving on annual procurement spend</t>
  </si>
  <si>
    <t>Ensure that there is savings on procurement spend</t>
  </si>
  <si>
    <t>Total value of procurement transactions below R500K</t>
  </si>
  <si>
    <t>10% reduction in the value of procurement spend under R500K</t>
  </si>
  <si>
    <t>Ensure that the nature of procurement spend is managed</t>
  </si>
  <si>
    <t>Total number of procurement transactions below R500K</t>
  </si>
  <si>
    <t>10% reduction in the total number of procurement transactions below R500K by the end of the financial year (31 March)</t>
  </si>
  <si>
    <t xml:space="preserve">Annual </t>
  </si>
  <si>
    <t>Ensure that  the number of procurement transactions are managed</t>
  </si>
  <si>
    <t>Develop and implement an effective and efficient supply chain</t>
  </si>
  <si>
    <t>INDICATOR / TARGET</t>
  </si>
  <si>
    <t>TARGET DATE</t>
  </si>
  <si>
    <t>SCORE</t>
  </si>
  <si>
    <t>RATING</t>
  </si>
  <si>
    <t>WEIGHT</t>
  </si>
  <si>
    <t>ACTUAL PERFORMANCE</t>
  </si>
  <si>
    <t>BASELINE DATA</t>
  </si>
  <si>
    <t>PERFORMANCE MEASURES</t>
  </si>
  <si>
    <t>KEY FOCUS AREA ACTIVITIES / OUTPUTS</t>
  </si>
  <si>
    <t>GOVERNMENT PRIORITY AREA</t>
  </si>
  <si>
    <t>DIVERSITY AND TRANSFORMATION</t>
  </si>
  <si>
    <t>REGIONAL INTEGRATION</t>
  </si>
  <si>
    <t>INTEGRATED GOVERNANCE</t>
  </si>
  <si>
    <t>ANNUAL PERFORMANCE PLAN TARGETS</t>
  </si>
  <si>
    <t>NUMBER OF TARGETS IN APP</t>
  </si>
  <si>
    <t xml:space="preserve">NUMBER OF TARGETS ACHIEVED </t>
  </si>
  <si>
    <t xml:space="preserve">PERCENTAGE OF TARGETS ACHIEVED </t>
  </si>
  <si>
    <t>APP weight</t>
  </si>
  <si>
    <t>APP SCORE</t>
  </si>
  <si>
    <t>APP RATING</t>
  </si>
  <si>
    <t>FORMULA</t>
  </si>
  <si>
    <t xml:space="preserve">APP SCORING </t>
  </si>
  <si>
    <t>3</t>
  </si>
  <si>
    <t>ACHIEVED 80+ OF PLANNED APP TARGETS</t>
  </si>
  <si>
    <t>2</t>
  </si>
  <si>
    <t>ACHIEVED BETWEEN 60% - 79% OF PLANNED APP TARGETS</t>
  </si>
  <si>
    <t>1</t>
  </si>
  <si>
    <t>ACHIEVED 59% AND LESS OF PLANNED APP TARGETS</t>
  </si>
  <si>
    <t>DID NOT ACHIEVE ANY OF THE PLANNED APP TARGETS</t>
  </si>
  <si>
    <t>FINAL SCORE    (KRA + GPA + APP + AG)</t>
  </si>
  <si>
    <t>GPA RATING</t>
  </si>
  <si>
    <t xml:space="preserve">KRA 1: </t>
  </si>
  <si>
    <t>KRA</t>
  </si>
  <si>
    <t xml:space="preserve">KRA 2: </t>
  </si>
  <si>
    <t xml:space="preserve">KRA 3: </t>
  </si>
  <si>
    <t xml:space="preserve">KRA 4: </t>
  </si>
  <si>
    <t xml:space="preserve">KRA 5: </t>
  </si>
  <si>
    <t xml:space="preserve">KRA 6: </t>
  </si>
  <si>
    <t xml:space="preserve">KRA 7: </t>
  </si>
  <si>
    <t xml:space="preserve">KRA 8: </t>
  </si>
  <si>
    <t>Signature of HOD: _______________________________</t>
  </si>
  <si>
    <t>Signature of EA: _________________________</t>
  </si>
  <si>
    <t>Date:_____________________</t>
  </si>
  <si>
    <t>Date:_________________</t>
  </si>
  <si>
    <t>KEY GOVERNMENT FOCUS AREAS</t>
  </si>
  <si>
    <t>Employee Performance (KRA)</t>
  </si>
  <si>
    <t xml:space="preserve">HOD PMDS CALCULATOR </t>
  </si>
  <si>
    <t>1. NOT EFFECTIVE (69% and lower)</t>
  </si>
  <si>
    <t xml:space="preserve">KRA 10: </t>
  </si>
  <si>
    <t xml:space="preserve">KRA 9: </t>
  </si>
  <si>
    <t>Develop and implement an efficient and effective diversity management and transformation system</t>
  </si>
  <si>
    <t>Ensure that equity targets are met 50% representation of women at sms</t>
  </si>
  <si>
    <t>2% representation of persons with disabilities across all levels</t>
  </si>
  <si>
    <t>Attraction of youth into the Public Service</t>
  </si>
  <si>
    <t>Ensure that reasonable accommodation is provided to employees with disabilities and employees with small children</t>
  </si>
  <si>
    <t>Ensure that reports have disaggregated data to show beneficiaries in terms of age, race, disability and gender</t>
  </si>
  <si>
    <t>At least a 1% increase in the representation of persons with disabilities for departments with representation below 1%</t>
  </si>
  <si>
    <t>Current percentage of representation for women at SMS</t>
  </si>
  <si>
    <t>At least 20% increase in the representation of women at SMS for departments below 30%; 5% for departments between 30% and 40% and 3% for departments between 41% and 49%</t>
  </si>
  <si>
    <t>Current percentage of persons with disabilities and for women at SMS</t>
  </si>
  <si>
    <t>At least 30% of the staff in the department is comprised of youth</t>
  </si>
  <si>
    <t>Current percentage of representation of youth</t>
  </si>
  <si>
    <t xml:space="preserve">Report on the number of work related assistive devices provided in the department.
Report on reasonable accommodation measures provided in the department.
</t>
  </si>
  <si>
    <t xml:space="preserve">Current status of provision of assistive devices
Current status of reasonable accommodation measures provided in the department
</t>
  </si>
  <si>
    <t>Reports with disaggregated data</t>
  </si>
  <si>
    <t>Current status of reports in the department</t>
  </si>
  <si>
    <t>CATERGORY OF PERFORMANCE</t>
  </si>
  <si>
    <t>Annual Performance Assessment Calculator:</t>
  </si>
  <si>
    <t>Surname and Name:</t>
  </si>
  <si>
    <t>Performance Cycle: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</si>
</sst>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5" x14ac:knownFonts="1">
    <font>
      <sz val="10"/>
      <name val="Arial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2"/>
      <color theme="3" tint="0.59999389629810485"/>
      <name val="Arial"/>
      <family val="2"/>
    </font>
    <font>
      <sz val="12"/>
      <color theme="4" tint="0.79998168889431442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0"/>
      <color theme="1"/>
      <name val="Arial"/>
      <family val="2"/>
    </font>
    <font>
      <sz val="12"/>
      <color theme="8" tint="0.7999816888943144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41">
    <xf numFmtId="0" fontId="0" fillId="0" borderId="0" xfId="0"/>
    <xf numFmtId="0" fontId="13" fillId="3" borderId="8" xfId="0" applyFont="1" applyFill="1" applyBorder="1" applyAlignment="1">
      <alignment horizontal="center" vertical="center" wrapText="1"/>
    </xf>
    <xf numFmtId="1" fontId="13" fillId="3" borderId="8" xfId="0" applyNumberFormat="1" applyFont="1" applyFill="1" applyBorder="1" applyAlignment="1">
      <alignment horizontal="center" vertical="center" wrapText="1"/>
    </xf>
    <xf numFmtId="9" fontId="13" fillId="3" borderId="8" xfId="0" applyNumberFormat="1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Protection="1">
      <protection locked="0"/>
    </xf>
    <xf numFmtId="9" fontId="5" fillId="3" borderId="0" xfId="0" applyNumberFormat="1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16" fillId="7" borderId="1" xfId="0" applyFont="1" applyFill="1" applyBorder="1" applyAlignment="1">
      <alignment vertical="center"/>
    </xf>
    <xf numFmtId="0" fontId="16" fillId="7" borderId="2" xfId="0" applyFont="1" applyFill="1" applyBorder="1" applyAlignment="1">
      <alignment vertical="center"/>
    </xf>
    <xf numFmtId="0" fontId="16" fillId="7" borderId="3" xfId="0" applyFont="1" applyFill="1" applyBorder="1" applyAlignment="1">
      <alignment vertical="center"/>
    </xf>
    <xf numFmtId="9" fontId="0" fillId="7" borderId="15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" fontId="12" fillId="7" borderId="15" xfId="0" applyNumberFormat="1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9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19" fillId="3" borderId="8" xfId="0" applyFont="1" applyFill="1" applyBorder="1" applyAlignment="1">
      <alignment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9" fontId="19" fillId="3" borderId="8" xfId="0" applyNumberFormat="1" applyFont="1" applyFill="1" applyBorder="1" applyAlignment="1">
      <alignment horizontal="center" vertical="center" wrapText="1"/>
    </xf>
    <xf numFmtId="1" fontId="19" fillId="3" borderId="8" xfId="0" applyNumberFormat="1" applyFont="1" applyFill="1" applyBorder="1" applyAlignment="1">
      <alignment horizontal="center" vertical="center" wrapText="1"/>
    </xf>
    <xf numFmtId="9" fontId="3" fillId="7" borderId="15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22" fillId="7" borderId="15" xfId="0" applyNumberFormat="1" applyFont="1" applyFill="1" applyBorder="1" applyAlignment="1">
      <alignment horizontal="center"/>
    </xf>
    <xf numFmtId="0" fontId="23" fillId="0" borderId="0" xfId="0" applyFont="1"/>
    <xf numFmtId="9" fontId="23" fillId="7" borderId="15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" fontId="18" fillId="7" borderId="15" xfId="0" applyNumberFormat="1" applyFont="1" applyFill="1" applyBorder="1" applyAlignment="1">
      <alignment horizontal="center"/>
    </xf>
    <xf numFmtId="0" fontId="5" fillId="0" borderId="0" xfId="0" applyFont="1"/>
    <xf numFmtId="0" fontId="0" fillId="3" borderId="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2" borderId="8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1" fontId="5" fillId="2" borderId="0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Protection="1">
      <protection locked="0"/>
    </xf>
    <xf numFmtId="164" fontId="0" fillId="0" borderId="0" xfId="0" applyNumberFormat="1" applyProtection="1">
      <protection locked="0"/>
    </xf>
    <xf numFmtId="9" fontId="0" fillId="0" borderId="0" xfId="1" applyFont="1" applyProtection="1">
      <protection locked="0"/>
    </xf>
    <xf numFmtId="1" fontId="0" fillId="0" borderId="0" xfId="0" applyNumberFormat="1" applyProtection="1"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3" borderId="4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Protection="1">
      <protection locked="0"/>
    </xf>
    <xf numFmtId="9" fontId="5" fillId="2" borderId="11" xfId="0" applyNumberFormat="1" applyFont="1" applyFill="1" applyBorder="1" applyProtection="1">
      <protection locked="0"/>
    </xf>
    <xf numFmtId="9" fontId="0" fillId="0" borderId="0" xfId="1" applyNumberFormat="1" applyFont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0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0" fillId="3" borderId="0" xfId="0" applyFill="1" applyBorder="1" applyProtection="1">
      <protection locked="0"/>
    </xf>
    <xf numFmtId="9" fontId="0" fillId="0" borderId="0" xfId="0" applyNumberFormat="1" applyProtection="1">
      <protection locked="0"/>
    </xf>
    <xf numFmtId="0" fontId="5" fillId="3" borderId="4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protection locked="0"/>
    </xf>
    <xf numFmtId="0" fontId="5" fillId="2" borderId="5" xfId="0" applyFont="1" applyFill="1" applyBorder="1" applyAlignment="1" applyProtection="1">
      <protection locked="0"/>
    </xf>
    <xf numFmtId="0" fontId="3" fillId="0" borderId="0" xfId="0" applyFont="1" applyProtection="1">
      <protection locked="0"/>
    </xf>
    <xf numFmtId="0" fontId="4" fillId="6" borderId="11" xfId="0" applyFont="1" applyFill="1" applyBorder="1" applyAlignment="1" applyProtection="1">
      <alignment horizontal="center"/>
      <protection locked="0"/>
    </xf>
    <xf numFmtId="0" fontId="5" fillId="6" borderId="6" xfId="0" applyFont="1" applyFill="1" applyBorder="1" applyProtection="1">
      <protection locked="0"/>
    </xf>
    <xf numFmtId="9" fontId="9" fillId="6" borderId="7" xfId="0" applyNumberFormat="1" applyFont="1" applyFill="1" applyBorder="1" applyProtection="1">
      <protection locked="0"/>
    </xf>
    <xf numFmtId="0" fontId="5" fillId="6" borderId="7" xfId="0" applyFont="1" applyFill="1" applyBorder="1" applyProtection="1">
      <protection locked="0"/>
    </xf>
    <xf numFmtId="0" fontId="11" fillId="4" borderId="15" xfId="0" applyFont="1" applyFill="1" applyBorder="1" applyAlignment="1" applyProtection="1">
      <alignment horizontal="center"/>
      <protection locked="0"/>
    </xf>
    <xf numFmtId="0" fontId="5" fillId="6" borderId="9" xfId="0" applyFont="1" applyFill="1" applyBorder="1" applyProtection="1">
      <protection locked="0"/>
    </xf>
    <xf numFmtId="0" fontId="5" fillId="6" borderId="10" xfId="0" applyFont="1" applyFill="1" applyBorder="1" applyProtection="1">
      <protection locked="0"/>
    </xf>
    <xf numFmtId="9" fontId="5" fillId="6" borderId="10" xfId="0" applyNumberFormat="1" applyFont="1" applyFill="1" applyBorder="1" applyProtection="1">
      <protection locked="0"/>
    </xf>
    <xf numFmtId="9" fontId="5" fillId="6" borderId="11" xfId="0" applyNumberFormat="1" applyFont="1" applyFill="1" applyBorder="1" applyProtection="1">
      <protection locked="0"/>
    </xf>
    <xf numFmtId="0" fontId="4" fillId="6" borderId="4" xfId="0" applyFont="1" applyFill="1" applyBorder="1" applyProtection="1">
      <protection locked="0"/>
    </xf>
    <xf numFmtId="0" fontId="4" fillId="6" borderId="0" xfId="0" applyFont="1" applyFill="1" applyBorder="1" applyProtection="1">
      <protection locked="0"/>
    </xf>
    <xf numFmtId="9" fontId="4" fillId="6" borderId="0" xfId="0" applyNumberFormat="1" applyFont="1" applyFill="1" applyBorder="1" applyProtection="1">
      <protection locked="0"/>
    </xf>
    <xf numFmtId="0" fontId="4" fillId="6" borderId="12" xfId="0" applyFont="1" applyFill="1" applyBorder="1" applyProtection="1">
      <protection locked="0"/>
    </xf>
    <xf numFmtId="0" fontId="4" fillId="6" borderId="13" xfId="0" applyFon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7" fillId="5" borderId="9" xfId="0" applyFont="1" applyFill="1" applyBorder="1" applyProtection="1">
      <protection locked="0"/>
    </xf>
    <xf numFmtId="0" fontId="0" fillId="5" borderId="10" xfId="0" applyFill="1" applyBorder="1" applyProtection="1">
      <protection locked="0"/>
    </xf>
    <xf numFmtId="0" fontId="0" fillId="5" borderId="11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5" borderId="5" xfId="0" applyFill="1" applyBorder="1" applyProtection="1">
      <protection locked="0"/>
    </xf>
    <xf numFmtId="49" fontId="6" fillId="5" borderId="4" xfId="0" applyNumberFormat="1" applyFont="1" applyFill="1" applyBorder="1" applyProtection="1">
      <protection locked="0"/>
    </xf>
    <xf numFmtId="49" fontId="0" fillId="5" borderId="4" xfId="0" applyNumberFormat="1" applyFill="1" applyBorder="1" applyProtection="1">
      <protection locked="0"/>
    </xf>
    <xf numFmtId="49" fontId="0" fillId="5" borderId="6" xfId="0" applyNumberForma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49" fontId="0" fillId="0" borderId="0" xfId="0" applyNumberFormat="1" applyProtection="1">
      <protection locked="0"/>
    </xf>
    <xf numFmtId="0" fontId="7" fillId="5" borderId="9" xfId="0" applyFont="1" applyFill="1" applyBorder="1" applyAlignment="1" applyProtection="1">
      <protection locked="0"/>
    </xf>
    <xf numFmtId="0" fontId="7" fillId="5" borderId="10" xfId="0" applyFont="1" applyFill="1" applyBorder="1" applyAlignment="1" applyProtection="1">
      <protection locked="0"/>
    </xf>
    <xf numFmtId="0" fontId="6" fillId="5" borderId="11" xfId="0" applyFont="1" applyFill="1" applyBorder="1" applyProtection="1">
      <protection locked="0"/>
    </xf>
    <xf numFmtId="0" fontId="6" fillId="5" borderId="4" xfId="0" applyFont="1" applyFill="1" applyBorder="1" applyProtection="1">
      <protection locked="0"/>
    </xf>
    <xf numFmtId="0" fontId="6" fillId="5" borderId="0" xfId="0" applyFont="1" applyFill="1" applyBorder="1" applyAlignment="1" applyProtection="1">
      <protection locked="0"/>
    </xf>
    <xf numFmtId="0" fontId="6" fillId="5" borderId="5" xfId="0" applyFont="1" applyFill="1" applyBorder="1" applyAlignment="1" applyProtection="1">
      <protection locked="0"/>
    </xf>
    <xf numFmtId="49" fontId="6" fillId="5" borderId="4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5" borderId="5" xfId="0" applyFont="1" applyFill="1" applyBorder="1" applyAlignment="1" applyProtection="1">
      <alignment horizontal="left"/>
      <protection locked="0"/>
    </xf>
    <xf numFmtId="0" fontId="6" fillId="5" borderId="5" xfId="0" applyFont="1" applyFill="1" applyBorder="1" applyProtection="1"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left"/>
      <protection locked="0"/>
    </xf>
    <xf numFmtId="0" fontId="6" fillId="5" borderId="8" xfId="0" applyFont="1" applyFill="1" applyBorder="1" applyProtection="1">
      <protection locked="0"/>
    </xf>
    <xf numFmtId="9" fontId="5" fillId="2" borderId="10" xfId="0" applyNumberFormat="1" applyFont="1" applyFill="1" applyBorder="1" applyProtection="1"/>
    <xf numFmtId="9" fontId="5" fillId="2" borderId="0" xfId="0" applyNumberFormat="1" applyFont="1" applyFill="1" applyBorder="1" applyProtection="1"/>
    <xf numFmtId="9" fontId="5" fillId="2" borderId="7" xfId="0" applyNumberFormat="1" applyFont="1" applyFill="1" applyBorder="1" applyProtection="1"/>
    <xf numFmtId="9" fontId="5" fillId="3" borderId="0" xfId="0" applyNumberFormat="1" applyFont="1" applyFill="1" applyBorder="1" applyProtection="1"/>
    <xf numFmtId="0" fontId="5" fillId="2" borderId="11" xfId="0" applyFont="1" applyFill="1" applyBorder="1" applyProtection="1"/>
    <xf numFmtId="0" fontId="5" fillId="2" borderId="5" xfId="0" applyFont="1" applyFill="1" applyBorder="1" applyProtection="1"/>
    <xf numFmtId="0" fontId="5" fillId="2" borderId="8" xfId="0" applyFont="1" applyFill="1" applyBorder="1" applyProtection="1"/>
    <xf numFmtId="2" fontId="5" fillId="3" borderId="5" xfId="0" applyNumberFormat="1" applyFont="1" applyFill="1" applyBorder="1" applyProtection="1"/>
    <xf numFmtId="9" fontId="4" fillId="2" borderId="5" xfId="0" applyNumberFormat="1" applyFont="1" applyFill="1" applyBorder="1" applyProtection="1"/>
    <xf numFmtId="1" fontId="4" fillId="4" borderId="15" xfId="0" applyNumberFormat="1" applyFont="1" applyFill="1" applyBorder="1" applyProtection="1"/>
    <xf numFmtId="9" fontId="0" fillId="0" borderId="0" xfId="1" applyFont="1" applyProtection="1"/>
    <xf numFmtId="2" fontId="5" fillId="3" borderId="0" xfId="0" applyNumberFormat="1" applyFont="1" applyFill="1" applyBorder="1" applyProtection="1"/>
    <xf numFmtId="9" fontId="4" fillId="2" borderId="8" xfId="1" applyFont="1" applyFill="1" applyBorder="1" applyAlignment="1" applyProtection="1"/>
    <xf numFmtId="9" fontId="17" fillId="3" borderId="5" xfId="0" applyNumberFormat="1" applyFont="1" applyFill="1" applyBorder="1" applyProtection="1"/>
    <xf numFmtId="0" fontId="0" fillId="0" borderId="0" xfId="0" applyProtection="1"/>
    <xf numFmtId="9" fontId="10" fillId="3" borderId="0" xfId="0" applyNumberFormat="1" applyFont="1" applyFill="1" applyBorder="1" applyProtection="1"/>
    <xf numFmtId="9" fontId="5" fillId="6" borderId="5" xfId="0" applyNumberFormat="1" applyFont="1" applyFill="1" applyBorder="1" applyProtection="1"/>
    <xf numFmtId="0" fontId="4" fillId="8" borderId="15" xfId="0" applyFont="1" applyFill="1" applyBorder="1" applyProtection="1"/>
    <xf numFmtId="9" fontId="4" fillId="6" borderId="14" xfId="0" applyNumberFormat="1" applyFont="1" applyFill="1" applyBorder="1" applyProtection="1"/>
    <xf numFmtId="9" fontId="5" fillId="2" borderId="0" xfId="1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4" fillId="4" borderId="10" xfId="0" applyFont="1" applyFill="1" applyBorder="1" applyProtection="1"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9" fontId="5" fillId="2" borderId="19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protection locked="0"/>
    </xf>
    <xf numFmtId="0" fontId="5" fillId="3" borderId="0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9" fontId="5" fillId="2" borderId="7" xfId="1" applyFont="1" applyFill="1" applyBorder="1" applyProtection="1">
      <protection locked="0"/>
    </xf>
    <xf numFmtId="0" fontId="4" fillId="6" borderId="9" xfId="0" applyFont="1" applyFill="1" applyBorder="1" applyAlignment="1" applyProtection="1">
      <alignment horizontal="center"/>
      <protection locked="0"/>
    </xf>
    <xf numFmtId="0" fontId="4" fillId="6" borderId="10" xfId="0" applyFont="1" applyFill="1" applyBorder="1" applyAlignment="1" applyProtection="1">
      <alignment horizontal="center"/>
      <protection locked="0"/>
    </xf>
    <xf numFmtId="165" fontId="2" fillId="4" borderId="2" xfId="0" applyNumberFormat="1" applyFont="1" applyFill="1" applyBorder="1" applyAlignment="1" applyProtection="1">
      <alignment horizontal="right"/>
    </xf>
    <xf numFmtId="165" fontId="2" fillId="4" borderId="3" xfId="0" applyNumberFormat="1" applyFont="1" applyFill="1" applyBorder="1" applyAlignment="1" applyProtection="1">
      <alignment horizontal="right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4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horizontal="center" vertical="center"/>
      <protection locked="0"/>
    </xf>
    <xf numFmtId="0" fontId="24" fillId="0" borderId="6" xfId="0" applyFont="1" applyFill="1" applyBorder="1" applyAlignment="1" applyProtection="1">
      <alignment horizontal="center" vertical="center"/>
      <protection locked="0"/>
    </xf>
    <xf numFmtId="0" fontId="24" fillId="0" borderId="7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/>
      <protection locked="0"/>
    </xf>
    <xf numFmtId="0" fontId="4" fillId="2" borderId="8" xfId="0" applyFont="1" applyFill="1" applyBorder="1" applyAlignment="1" applyProtection="1">
      <alignment horizontal="left"/>
      <protection locked="0"/>
    </xf>
    <xf numFmtId="0" fontId="4" fillId="0" borderId="22" xfId="0" applyFont="1" applyFill="1" applyBorder="1" applyAlignment="1" applyProtection="1">
      <alignment horizontal="left"/>
      <protection locked="0"/>
    </xf>
    <xf numFmtId="0" fontId="4" fillId="0" borderId="23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9" fontId="4" fillId="2" borderId="20" xfId="0" applyNumberFormat="1" applyFont="1" applyFill="1" applyBorder="1" applyAlignment="1" applyProtection="1">
      <alignment horizontal="center" vertical="center"/>
    </xf>
    <xf numFmtId="9" fontId="4" fillId="2" borderId="21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/>
      <protection locked="0"/>
    </xf>
    <xf numFmtId="17" fontId="4" fillId="0" borderId="22" xfId="0" applyNumberFormat="1" applyFont="1" applyFill="1" applyBorder="1" applyAlignment="1" applyProtection="1">
      <alignment horizontal="center"/>
      <protection locked="0"/>
    </xf>
    <xf numFmtId="0" fontId="4" fillId="6" borderId="6" xfId="0" applyFont="1" applyFill="1" applyBorder="1" applyAlignment="1" applyProtection="1">
      <alignment horizontal="left"/>
      <protection locked="0"/>
    </xf>
    <xf numFmtId="0" fontId="4" fillId="6" borderId="7" xfId="0" applyFont="1" applyFill="1" applyBorder="1" applyAlignment="1" applyProtection="1">
      <alignment horizontal="left"/>
      <protection locked="0"/>
    </xf>
    <xf numFmtId="0" fontId="14" fillId="7" borderId="18" xfId="0" applyFont="1" applyFill="1" applyBorder="1" applyAlignment="1">
      <alignment horizontal="center" vertical="center" wrapText="1"/>
    </xf>
    <xf numFmtId="0" fontId="14" fillId="7" borderId="1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5" fillId="7" borderId="18" xfId="0" applyFont="1" applyFill="1" applyBorder="1" applyAlignment="1" applyProtection="1">
      <alignment horizontal="center" vertical="center" wrapText="1"/>
      <protection locked="0"/>
    </xf>
    <xf numFmtId="0" fontId="15" fillId="7" borderId="17" xfId="0" applyFont="1" applyFill="1" applyBorder="1" applyAlignment="1" applyProtection="1">
      <alignment horizontal="center" vertical="center" wrapText="1"/>
      <protection locked="0"/>
    </xf>
    <xf numFmtId="0" fontId="15" fillId="7" borderId="16" xfId="0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13" fillId="3" borderId="16" xfId="0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9" fontId="13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vertical="center" wrapText="1"/>
    </xf>
    <xf numFmtId="0" fontId="13" fillId="3" borderId="16" xfId="0" applyFont="1" applyFill="1" applyBorder="1" applyAlignment="1">
      <alignment vertical="center" wrapText="1"/>
    </xf>
    <xf numFmtId="9" fontId="13" fillId="3" borderId="18" xfId="0" applyNumberFormat="1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7" borderId="3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vertical="center" wrapText="1"/>
    </xf>
    <xf numFmtId="0" fontId="19" fillId="3" borderId="16" xfId="0" applyFont="1" applyFill="1" applyBorder="1" applyAlignment="1">
      <alignment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9" fontId="19" fillId="3" borderId="18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9" fontId="19" fillId="3" borderId="16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Protection="1"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tabSelected="1" topLeftCell="A9" zoomScale="71" zoomScaleNormal="71" workbookViewId="0">
      <selection activeCell="U30" sqref="U30"/>
    </sheetView>
  </sheetViews>
  <sheetFormatPr defaultColWidth="8.85546875" defaultRowHeight="12.75" x14ac:dyDescent="0.2"/>
  <cols>
    <col min="1" max="1" width="4.5703125" style="7" customWidth="1"/>
    <col min="2" max="2" width="8.28515625" style="7" customWidth="1"/>
    <col min="3" max="4" width="8.85546875" style="7"/>
    <col min="5" max="5" width="11.28515625" style="7" bestFit="1" customWidth="1"/>
    <col min="6" max="6" width="5" style="7" customWidth="1"/>
    <col min="7" max="7" width="4.5703125" style="7" customWidth="1"/>
    <col min="8" max="8" width="30.28515625" style="7" bestFit="1" customWidth="1"/>
    <col min="9" max="9" width="8.85546875" style="7" bestFit="1" customWidth="1"/>
    <col min="10" max="10" width="8.85546875" style="7"/>
    <col min="11" max="11" width="10.28515625" style="7" bestFit="1" customWidth="1"/>
    <col min="12" max="12" width="8" style="7" customWidth="1"/>
    <col min="13" max="13" width="0.28515625" style="7" customWidth="1"/>
    <col min="14" max="14" width="0.140625" style="7" customWidth="1"/>
    <col min="15" max="15" width="9.140625" style="7" hidden="1" customWidth="1"/>
    <col min="16" max="16" width="8.85546875" style="7" hidden="1" customWidth="1"/>
    <col min="17" max="17" width="8.42578125" style="7" hidden="1" customWidth="1"/>
    <col min="18" max="18" width="7.140625" style="7" hidden="1" customWidth="1"/>
    <col min="19" max="19" width="8.85546875" style="7" customWidth="1"/>
    <col min="20" max="20" width="10.5703125" style="7" bestFit="1" customWidth="1"/>
    <col min="21" max="16384" width="8.85546875" style="7"/>
  </cols>
  <sheetData>
    <row r="1" spans="1:20" ht="13.5" thickBo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20" ht="21" thickBot="1" x14ac:dyDescent="0.35">
      <c r="A2" s="41"/>
      <c r="B2" s="174" t="s">
        <v>89</v>
      </c>
      <c r="C2" s="175"/>
      <c r="D2" s="175"/>
      <c r="E2" s="175"/>
      <c r="F2" s="175"/>
      <c r="G2" s="175"/>
      <c r="H2" s="175"/>
      <c r="I2" s="175"/>
      <c r="J2" s="175"/>
      <c r="K2" s="176"/>
      <c r="L2" s="42"/>
      <c r="P2" s="71">
        <v>0</v>
      </c>
    </row>
    <row r="3" spans="1:20" ht="20.25" x14ac:dyDescent="0.3">
      <c r="A3" s="41"/>
      <c r="B3" s="20"/>
      <c r="C3" s="21"/>
      <c r="D3" s="21"/>
      <c r="E3" s="21"/>
      <c r="F3" s="21"/>
      <c r="G3" s="21"/>
      <c r="H3" s="21"/>
      <c r="I3" s="21"/>
      <c r="J3" s="21"/>
      <c r="K3" s="22"/>
      <c r="L3" s="42"/>
      <c r="P3" s="71">
        <v>0.1</v>
      </c>
    </row>
    <row r="4" spans="1:20" ht="20.25" customHeight="1" x14ac:dyDescent="0.25">
      <c r="A4" s="41"/>
      <c r="B4" s="146" t="s">
        <v>3</v>
      </c>
      <c r="C4" s="23"/>
      <c r="D4" s="179"/>
      <c r="E4" s="179"/>
      <c r="F4" s="179"/>
      <c r="G4" s="179"/>
      <c r="H4" s="179"/>
      <c r="I4" s="179"/>
      <c r="J4" s="179"/>
      <c r="K4" s="180"/>
      <c r="L4" s="42"/>
      <c r="P4" s="71">
        <v>0.11</v>
      </c>
    </row>
    <row r="5" spans="1:20" ht="20.25" customHeight="1" x14ac:dyDescent="0.25">
      <c r="A5" s="41"/>
      <c r="B5" s="146" t="s">
        <v>110</v>
      </c>
      <c r="C5" s="23"/>
      <c r="D5" s="23"/>
      <c r="E5" s="23"/>
      <c r="F5" s="148"/>
      <c r="G5" s="148"/>
      <c r="H5" s="23"/>
      <c r="I5" s="23"/>
      <c r="J5" s="23"/>
      <c r="K5" s="150"/>
      <c r="L5" s="42"/>
      <c r="P5" s="71">
        <v>0.12</v>
      </c>
    </row>
    <row r="6" spans="1:20" ht="16.5" thickBot="1" x14ac:dyDescent="0.3">
      <c r="A6" s="41"/>
      <c r="B6" s="145"/>
      <c r="C6" s="24"/>
      <c r="D6" s="24"/>
      <c r="E6" s="144"/>
      <c r="F6" s="177"/>
      <c r="G6" s="177"/>
      <c r="H6" s="177"/>
      <c r="I6" s="177"/>
      <c r="J6" s="177"/>
      <c r="K6" s="178"/>
      <c r="L6" s="42"/>
      <c r="P6" s="71">
        <v>0.13</v>
      </c>
    </row>
    <row r="7" spans="1:20" x14ac:dyDescent="0.2">
      <c r="A7" s="41"/>
      <c r="B7" s="43"/>
      <c r="C7" s="43"/>
      <c r="D7" s="43"/>
      <c r="E7" s="43"/>
      <c r="F7" s="43"/>
      <c r="G7" s="43"/>
      <c r="H7" s="43"/>
      <c r="I7" s="43"/>
      <c r="J7" s="43"/>
      <c r="K7" s="43"/>
      <c r="L7" s="42"/>
      <c r="P7" s="71">
        <v>0.14000000000000001</v>
      </c>
    </row>
    <row r="8" spans="1:20" ht="15.75" x14ac:dyDescent="0.25">
      <c r="A8" s="41"/>
      <c r="B8" s="44" t="s">
        <v>111</v>
      </c>
      <c r="C8" s="44"/>
      <c r="D8" s="44"/>
      <c r="E8" s="193"/>
      <c r="F8" s="193"/>
      <c r="G8" s="193"/>
      <c r="H8" s="193"/>
      <c r="I8" s="193"/>
      <c r="J8" s="193"/>
      <c r="K8" s="193"/>
      <c r="L8" s="42"/>
      <c r="P8" s="71">
        <v>0.15</v>
      </c>
    </row>
    <row r="9" spans="1:20" ht="15.75" x14ac:dyDescent="0.25">
      <c r="A9" s="41"/>
      <c r="B9" s="44" t="s">
        <v>112</v>
      </c>
      <c r="C9" s="149"/>
      <c r="D9" s="149"/>
      <c r="E9" s="194"/>
      <c r="F9" s="194"/>
      <c r="G9" s="194"/>
      <c r="H9" s="194"/>
      <c r="I9" s="194"/>
      <c r="J9" s="194"/>
      <c r="K9" s="194"/>
      <c r="L9" s="42"/>
      <c r="P9" s="71">
        <v>0.16</v>
      </c>
    </row>
    <row r="10" spans="1:20" ht="16.5" thickBot="1" x14ac:dyDescent="0.3">
      <c r="A10" s="41"/>
      <c r="B10" s="44"/>
      <c r="C10" s="9"/>
      <c r="D10" s="9"/>
      <c r="E10" s="9"/>
      <c r="F10" s="9"/>
      <c r="G10" s="9"/>
      <c r="H10" s="9"/>
      <c r="I10" s="9"/>
      <c r="J10" s="9"/>
      <c r="K10" s="9"/>
      <c r="L10" s="42"/>
      <c r="P10" s="71">
        <v>0.17</v>
      </c>
    </row>
    <row r="11" spans="1:20" ht="16.5" thickBot="1" x14ac:dyDescent="0.3">
      <c r="A11" s="41"/>
      <c r="B11" s="181" t="s">
        <v>88</v>
      </c>
      <c r="C11" s="182"/>
      <c r="D11" s="182"/>
      <c r="E11" s="183"/>
      <c r="F11" s="44"/>
      <c r="G11" s="181" t="s">
        <v>87</v>
      </c>
      <c r="H11" s="182"/>
      <c r="I11" s="182"/>
      <c r="J11" s="182"/>
      <c r="K11" s="183"/>
      <c r="L11" s="42"/>
      <c r="P11" s="71">
        <v>0.18</v>
      </c>
    </row>
    <row r="12" spans="1:20" ht="16.5" thickBot="1" x14ac:dyDescent="0.3">
      <c r="A12" s="41"/>
      <c r="B12" s="45" t="s">
        <v>13</v>
      </c>
      <c r="C12" s="46" t="s">
        <v>0</v>
      </c>
      <c r="D12" s="46" t="s">
        <v>1</v>
      </c>
      <c r="E12" s="47" t="s">
        <v>2</v>
      </c>
      <c r="F12" s="44"/>
      <c r="G12" s="48" t="s">
        <v>13</v>
      </c>
      <c r="H12" s="49" t="s">
        <v>14</v>
      </c>
      <c r="I12" s="49" t="s">
        <v>0</v>
      </c>
      <c r="J12" s="49" t="s">
        <v>1</v>
      </c>
      <c r="K12" s="50" t="s">
        <v>2</v>
      </c>
      <c r="L12" s="42"/>
      <c r="P12" s="71">
        <v>0.19</v>
      </c>
    </row>
    <row r="13" spans="1:20" ht="15" x14ac:dyDescent="0.2">
      <c r="A13" s="41"/>
      <c r="B13" s="51">
        <v>1</v>
      </c>
      <c r="C13" s="141">
        <v>0</v>
      </c>
      <c r="D13" s="52">
        <v>0</v>
      </c>
      <c r="E13" s="127">
        <f>+D13*C13</f>
        <v>0</v>
      </c>
      <c r="F13" s="9"/>
      <c r="G13" s="53">
        <v>1</v>
      </c>
      <c r="H13" s="54" t="s">
        <v>15</v>
      </c>
      <c r="I13" s="122">
        <f>+'Integrated gov'!G12</f>
        <v>0.2</v>
      </c>
      <c r="J13" s="240">
        <v>0</v>
      </c>
      <c r="K13" s="126">
        <f>+J13*I13</f>
        <v>0</v>
      </c>
      <c r="L13" s="42"/>
      <c r="P13" s="71">
        <v>0.2</v>
      </c>
    </row>
    <row r="14" spans="1:20" ht="15" x14ac:dyDescent="0.2">
      <c r="A14" s="41"/>
      <c r="B14" s="51">
        <v>2</v>
      </c>
      <c r="C14" s="141">
        <v>0</v>
      </c>
      <c r="D14" s="52">
        <v>0</v>
      </c>
      <c r="E14" s="127">
        <f>+D14*C14</f>
        <v>0</v>
      </c>
      <c r="F14" s="9"/>
      <c r="G14" s="55">
        <v>2</v>
      </c>
      <c r="H14" s="56" t="s">
        <v>16</v>
      </c>
      <c r="I14" s="123">
        <f>+'Regional Integr.'!G12</f>
        <v>0.2</v>
      </c>
      <c r="J14" s="52">
        <v>0</v>
      </c>
      <c r="K14" s="127">
        <f t="shared" ref="K14:K17" si="0">+J14*I14</f>
        <v>0</v>
      </c>
      <c r="L14" s="42"/>
      <c r="P14" s="71">
        <v>0.21</v>
      </c>
    </row>
    <row r="15" spans="1:20" ht="15" x14ac:dyDescent="0.2">
      <c r="A15" s="41"/>
      <c r="B15" s="51">
        <v>3</v>
      </c>
      <c r="C15" s="141">
        <v>0</v>
      </c>
      <c r="D15" s="52">
        <v>0</v>
      </c>
      <c r="E15" s="127">
        <f>+D15*C15</f>
        <v>0</v>
      </c>
      <c r="F15" s="9"/>
      <c r="G15" s="55">
        <v>3</v>
      </c>
      <c r="H15" s="56" t="s">
        <v>17</v>
      </c>
      <c r="I15" s="123">
        <f>+MISS!G12</f>
        <v>0.2</v>
      </c>
      <c r="J15" s="52">
        <v>0</v>
      </c>
      <c r="K15" s="127">
        <f t="shared" si="0"/>
        <v>0</v>
      </c>
      <c r="L15" s="42"/>
      <c r="P15" s="71">
        <v>0.22</v>
      </c>
    </row>
    <row r="16" spans="1:20" ht="15" x14ac:dyDescent="0.2">
      <c r="A16" s="41"/>
      <c r="B16" s="51">
        <v>4</v>
      </c>
      <c r="C16" s="141">
        <v>0</v>
      </c>
      <c r="D16" s="52">
        <v>0</v>
      </c>
      <c r="E16" s="127">
        <f>+D16*C16</f>
        <v>0</v>
      </c>
      <c r="F16" s="9"/>
      <c r="G16" s="55">
        <v>4</v>
      </c>
      <c r="H16" s="56" t="s">
        <v>18</v>
      </c>
      <c r="I16" s="123">
        <f>+SCM!G12</f>
        <v>0.2</v>
      </c>
      <c r="J16" s="52">
        <v>0</v>
      </c>
      <c r="K16" s="127">
        <f t="shared" si="0"/>
        <v>0</v>
      </c>
      <c r="L16" s="42"/>
      <c r="N16" s="57"/>
      <c r="P16" s="71">
        <v>0.23</v>
      </c>
      <c r="S16" s="58"/>
      <c r="T16" s="59"/>
    </row>
    <row r="17" spans="1:20" ht="15.75" thickBot="1" x14ac:dyDescent="0.25">
      <c r="A17" s="41"/>
      <c r="B17" s="51">
        <v>5</v>
      </c>
      <c r="C17" s="141">
        <v>0</v>
      </c>
      <c r="D17" s="52">
        <v>0</v>
      </c>
      <c r="E17" s="127">
        <f t="shared" ref="E17:E22" si="1">+D17*C17</f>
        <v>0</v>
      </c>
      <c r="F17" s="9"/>
      <c r="G17" s="60">
        <v>5</v>
      </c>
      <c r="H17" s="61" t="s">
        <v>19</v>
      </c>
      <c r="I17" s="124">
        <f>+Diversity!G11</f>
        <v>0.2</v>
      </c>
      <c r="J17" s="62">
        <v>0</v>
      </c>
      <c r="K17" s="128">
        <f t="shared" si="0"/>
        <v>0</v>
      </c>
      <c r="L17" s="42"/>
      <c r="N17" s="57"/>
      <c r="P17" s="71">
        <v>0.24</v>
      </c>
      <c r="S17" s="58"/>
      <c r="T17" s="59"/>
    </row>
    <row r="18" spans="1:20" ht="15.75" thickBot="1" x14ac:dyDescent="0.25">
      <c r="A18" s="41"/>
      <c r="B18" s="51">
        <v>6</v>
      </c>
      <c r="C18" s="141">
        <v>0</v>
      </c>
      <c r="D18" s="52">
        <v>0</v>
      </c>
      <c r="E18" s="127">
        <f t="shared" si="1"/>
        <v>0</v>
      </c>
      <c r="F18" s="9"/>
      <c r="G18" s="63"/>
      <c r="H18" s="9"/>
      <c r="I18" s="125">
        <f>SUM(I13:I17)</f>
        <v>1</v>
      </c>
      <c r="J18" s="9"/>
      <c r="K18" s="129">
        <f>SUM(K13:K17)/3*100</f>
        <v>0</v>
      </c>
      <c r="L18" s="42"/>
      <c r="N18" s="57"/>
      <c r="P18" s="71">
        <v>0.25</v>
      </c>
      <c r="S18" s="58"/>
      <c r="T18" s="59"/>
    </row>
    <row r="19" spans="1:20" ht="15" x14ac:dyDescent="0.2">
      <c r="A19" s="41"/>
      <c r="B19" s="51">
        <v>7</v>
      </c>
      <c r="C19" s="141">
        <v>0</v>
      </c>
      <c r="D19" s="52">
        <v>0</v>
      </c>
      <c r="E19" s="127">
        <f t="shared" si="1"/>
        <v>0</v>
      </c>
      <c r="F19" s="9"/>
      <c r="G19" s="64" t="s">
        <v>20</v>
      </c>
      <c r="H19" s="54"/>
      <c r="I19" s="54"/>
      <c r="J19" s="54"/>
      <c r="K19" s="65">
        <v>0.2</v>
      </c>
      <c r="L19" s="42"/>
      <c r="N19" s="66"/>
      <c r="P19" s="71">
        <v>0.26</v>
      </c>
      <c r="S19" s="58"/>
      <c r="T19" s="59"/>
    </row>
    <row r="20" spans="1:20" ht="16.5" thickBot="1" x14ac:dyDescent="0.3">
      <c r="A20" s="41"/>
      <c r="B20" s="51">
        <v>8</v>
      </c>
      <c r="C20" s="141">
        <v>0</v>
      </c>
      <c r="D20" s="52">
        <v>0</v>
      </c>
      <c r="E20" s="127">
        <f t="shared" si="1"/>
        <v>0</v>
      </c>
      <c r="F20" s="9"/>
      <c r="G20" s="67" t="s">
        <v>21</v>
      </c>
      <c r="H20" s="68"/>
      <c r="I20" s="68"/>
      <c r="J20" s="68"/>
      <c r="K20" s="130">
        <f>+K18*K19/100</f>
        <v>0</v>
      </c>
      <c r="L20" s="42"/>
      <c r="P20" s="71">
        <v>0.27</v>
      </c>
      <c r="R20" s="7">
        <v>4</v>
      </c>
    </row>
    <row r="21" spans="1:20" ht="16.5" thickBot="1" x14ac:dyDescent="0.3">
      <c r="A21" s="41"/>
      <c r="B21" s="51">
        <v>9</v>
      </c>
      <c r="C21" s="141">
        <v>0</v>
      </c>
      <c r="D21" s="52">
        <v>0</v>
      </c>
      <c r="E21" s="127">
        <f t="shared" si="1"/>
        <v>0</v>
      </c>
      <c r="F21" s="9"/>
      <c r="G21" s="48" t="s">
        <v>73</v>
      </c>
      <c r="H21" s="49"/>
      <c r="I21" s="49"/>
      <c r="J21" s="49"/>
      <c r="K21" s="131">
        <f>SUM(K13:K17)</f>
        <v>0</v>
      </c>
      <c r="L21" s="42"/>
      <c r="P21" s="71">
        <v>0.28000000000000003</v>
      </c>
    </row>
    <row r="22" spans="1:20" ht="15.75" thickBot="1" x14ac:dyDescent="0.25">
      <c r="A22" s="41"/>
      <c r="B22" s="69">
        <v>10</v>
      </c>
      <c r="C22" s="151">
        <v>0.1</v>
      </c>
      <c r="D22" s="62">
        <v>0</v>
      </c>
      <c r="E22" s="128">
        <f t="shared" si="1"/>
        <v>0</v>
      </c>
      <c r="F22" s="9"/>
      <c r="G22" s="70"/>
      <c r="H22" s="70"/>
      <c r="I22" s="70"/>
      <c r="J22" s="70"/>
      <c r="K22" s="70"/>
      <c r="L22" s="42"/>
      <c r="N22" s="58"/>
      <c r="O22" s="132" t="e">
        <f>IF(AND(K27&gt;=1%,K27&lt;=59.4%),K26/K25,IF(AND(K27&gt;=59.5%,K27&lt;=79%),K26/K25,IF(AND(K27&gt;=79.5%,K27&lt;=100%),100%,0)))</f>
        <v>#DIV/0!</v>
      </c>
      <c r="P22" s="71">
        <v>0.28999999999999998</v>
      </c>
      <c r="R22" s="7">
        <v>5</v>
      </c>
    </row>
    <row r="23" spans="1:20" ht="16.5" thickBot="1" x14ac:dyDescent="0.3">
      <c r="A23" s="41"/>
      <c r="B23" s="9"/>
      <c r="C23" s="8"/>
      <c r="D23" s="9"/>
      <c r="E23" s="133">
        <f>SUM(E13:E22)/3*100</f>
        <v>0</v>
      </c>
      <c r="F23" s="9"/>
      <c r="G23" s="181" t="s">
        <v>56</v>
      </c>
      <c r="H23" s="182"/>
      <c r="I23" s="182"/>
      <c r="J23" s="182"/>
      <c r="K23" s="183"/>
      <c r="L23" s="42"/>
      <c r="N23" s="71"/>
      <c r="P23" s="71">
        <v>0.3</v>
      </c>
    </row>
    <row r="24" spans="1:20" ht="16.5" thickBot="1" x14ac:dyDescent="0.3">
      <c r="A24" s="41"/>
      <c r="B24" s="64" t="s">
        <v>4</v>
      </c>
      <c r="C24" s="54"/>
      <c r="D24" s="54"/>
      <c r="E24" s="147">
        <v>0.4</v>
      </c>
      <c r="F24" s="44"/>
      <c r="G24" s="72"/>
      <c r="H24" s="9"/>
      <c r="I24" s="9"/>
      <c r="J24" s="9"/>
      <c r="K24" s="73"/>
      <c r="L24" s="42"/>
    </row>
    <row r="25" spans="1:20" ht="15.75" x14ac:dyDescent="0.25">
      <c r="A25" s="41"/>
      <c r="B25" s="187" t="s">
        <v>5</v>
      </c>
      <c r="C25" s="188"/>
      <c r="D25" s="188"/>
      <c r="E25" s="191">
        <f>+E23*E24/100</f>
        <v>0</v>
      </c>
      <c r="F25" s="70"/>
      <c r="G25" s="74" t="s">
        <v>57</v>
      </c>
      <c r="H25" s="75"/>
      <c r="I25" s="75"/>
      <c r="J25" s="75"/>
      <c r="K25" s="76">
        <v>0</v>
      </c>
      <c r="L25" s="42"/>
      <c r="N25" s="71"/>
    </row>
    <row r="26" spans="1:20" ht="16.5" thickBot="1" x14ac:dyDescent="0.3">
      <c r="A26" s="41"/>
      <c r="B26" s="189"/>
      <c r="C26" s="190"/>
      <c r="D26" s="190"/>
      <c r="E26" s="192"/>
      <c r="F26" s="70"/>
      <c r="G26" s="185" t="s">
        <v>58</v>
      </c>
      <c r="H26" s="186"/>
      <c r="I26" s="186"/>
      <c r="J26" s="186"/>
      <c r="K26" s="77">
        <v>0</v>
      </c>
      <c r="L26" s="42"/>
    </row>
    <row r="27" spans="1:20" ht="16.5" thickBot="1" x14ac:dyDescent="0.3">
      <c r="A27" s="41"/>
      <c r="B27" s="70"/>
      <c r="C27" s="70"/>
      <c r="D27" s="70"/>
      <c r="E27" s="70"/>
      <c r="F27" s="44"/>
      <c r="G27" s="184" t="s">
        <v>59</v>
      </c>
      <c r="H27" s="177"/>
      <c r="I27" s="177"/>
      <c r="J27" s="177"/>
      <c r="K27" s="134" t="e">
        <f>K26/K25</f>
        <v>#DIV/0!</v>
      </c>
      <c r="L27" s="42"/>
      <c r="O27" s="78" t="s">
        <v>63</v>
      </c>
    </row>
    <row r="28" spans="1:20" ht="16.5" thickBot="1" x14ac:dyDescent="0.3">
      <c r="A28" s="41"/>
      <c r="B28" s="152" t="s">
        <v>12</v>
      </c>
      <c r="C28" s="153"/>
      <c r="D28" s="153"/>
      <c r="E28" s="79"/>
      <c r="F28" s="9"/>
      <c r="G28" s="72"/>
      <c r="H28" s="9"/>
      <c r="I28" s="9"/>
      <c r="J28" s="9"/>
      <c r="K28" s="135" t="e">
        <f>+O22</f>
        <v>#DIV/0!</v>
      </c>
      <c r="L28" s="42"/>
      <c r="O28" s="136" t="e">
        <f>IF(AND(K27&gt;=1%,K27&lt;=59.4%),1,IF(AND(K27&gt;=59.5%,K27&lt;=79%),2,IF(AND(K27&gt;=79.5%,K27&lt;=100%),3,0)))</f>
        <v>#DIV/0!</v>
      </c>
    </row>
    <row r="29" spans="1:20" ht="16.5" thickBot="1" x14ac:dyDescent="0.3">
      <c r="A29" s="41"/>
      <c r="B29" s="80"/>
      <c r="C29" s="81"/>
      <c r="D29" s="82"/>
      <c r="E29" s="83">
        <v>0</v>
      </c>
      <c r="F29" s="9"/>
      <c r="G29" s="84" t="s">
        <v>60</v>
      </c>
      <c r="H29" s="85"/>
      <c r="I29" s="85"/>
      <c r="J29" s="86"/>
      <c r="K29" s="87">
        <v>0.2</v>
      </c>
      <c r="L29" s="42"/>
    </row>
    <row r="30" spans="1:20" ht="16.5" thickBot="1" x14ac:dyDescent="0.3">
      <c r="A30" s="41"/>
      <c r="B30" s="72"/>
      <c r="C30" s="137">
        <f>SUM(C29:C29)</f>
        <v>0</v>
      </c>
      <c r="D30" s="9"/>
      <c r="E30" s="129">
        <f>SUM(E29:E29)/3*100</f>
        <v>0</v>
      </c>
      <c r="F30" s="9"/>
      <c r="G30" s="88" t="s">
        <v>61</v>
      </c>
      <c r="H30" s="89"/>
      <c r="I30" s="89"/>
      <c r="J30" s="90"/>
      <c r="K30" s="138" t="e">
        <f>K29*K28</f>
        <v>#DIV/0!</v>
      </c>
      <c r="L30" s="42"/>
    </row>
    <row r="31" spans="1:20" ht="16.5" thickBot="1" x14ac:dyDescent="0.3">
      <c r="A31" s="41"/>
      <c r="B31" s="84" t="s">
        <v>10</v>
      </c>
      <c r="C31" s="85"/>
      <c r="D31" s="85"/>
      <c r="E31" s="87">
        <v>0.2</v>
      </c>
      <c r="F31" s="44"/>
      <c r="G31" s="195" t="s">
        <v>62</v>
      </c>
      <c r="H31" s="196"/>
      <c r="I31" s="196"/>
      <c r="J31" s="196"/>
      <c r="K31" s="139" t="e">
        <f>+O28</f>
        <v>#DIV/0!</v>
      </c>
      <c r="L31" s="42"/>
    </row>
    <row r="32" spans="1:20" ht="16.5" thickBot="1" x14ac:dyDescent="0.3">
      <c r="A32" s="41"/>
      <c r="B32" s="91" t="s">
        <v>11</v>
      </c>
      <c r="C32" s="92"/>
      <c r="D32" s="92"/>
      <c r="E32" s="140">
        <f>+E30*E31/100</f>
        <v>0</v>
      </c>
      <c r="F32" s="70"/>
      <c r="G32" s="70"/>
      <c r="H32" s="70"/>
      <c r="I32" s="70"/>
      <c r="J32" s="70"/>
      <c r="K32" s="70"/>
      <c r="L32" s="42"/>
    </row>
    <row r="33" spans="1:15" ht="21" customHeight="1" thickBot="1" x14ac:dyDescent="0.35">
      <c r="A33" s="41"/>
      <c r="B33" s="142" t="s">
        <v>72</v>
      </c>
      <c r="C33" s="143"/>
      <c r="D33" s="143"/>
      <c r="E33" s="143"/>
      <c r="F33" s="143"/>
      <c r="G33" s="143"/>
      <c r="H33" s="143"/>
      <c r="I33" s="143"/>
      <c r="J33" s="154" t="e">
        <f>E25+K20+E32+K30</f>
        <v>#DIV/0!</v>
      </c>
      <c r="K33" s="155"/>
      <c r="L33" s="42"/>
      <c r="O33" s="7" t="e">
        <f>IF(AND(J33&gt;=1%,J33&lt;=69.4%),"Not Effective",IF(AND(J33&gt;=69.5%,J33&lt;=99%),"Partially Effective",IF(AND(J33&gt;=99.5%,J33&lt;=114.4%),"Fully effective",IF(AND(J33&lt;=114.5%,J33&gt;=116%),"Not Effective","Highly Effective"))))</f>
        <v>#DIV/0!</v>
      </c>
    </row>
    <row r="34" spans="1:15" x14ac:dyDescent="0.2">
      <c r="A34" s="41"/>
      <c r="B34" s="156" t="s">
        <v>109</v>
      </c>
      <c r="C34" s="157"/>
      <c r="D34" s="157"/>
      <c r="E34" s="157"/>
      <c r="F34" s="157"/>
      <c r="G34" s="157"/>
      <c r="H34" s="158"/>
      <c r="I34" s="165" t="e">
        <f>+O33</f>
        <v>#DIV/0!</v>
      </c>
      <c r="J34" s="166"/>
      <c r="K34" s="167"/>
      <c r="L34" s="42"/>
    </row>
    <row r="35" spans="1:15" x14ac:dyDescent="0.2">
      <c r="A35" s="41"/>
      <c r="B35" s="159"/>
      <c r="C35" s="160"/>
      <c r="D35" s="160"/>
      <c r="E35" s="160"/>
      <c r="F35" s="160"/>
      <c r="G35" s="160"/>
      <c r="H35" s="161"/>
      <c r="I35" s="168"/>
      <c r="J35" s="169"/>
      <c r="K35" s="170"/>
      <c r="L35" s="42"/>
    </row>
    <row r="36" spans="1:15" ht="13.5" thickBot="1" x14ac:dyDescent="0.25">
      <c r="A36" s="41"/>
      <c r="B36" s="162"/>
      <c r="C36" s="163"/>
      <c r="D36" s="163"/>
      <c r="E36" s="163"/>
      <c r="F36" s="163"/>
      <c r="G36" s="163"/>
      <c r="H36" s="164"/>
      <c r="I36" s="171"/>
      <c r="J36" s="172"/>
      <c r="K36" s="173"/>
      <c r="L36" s="42"/>
    </row>
    <row r="37" spans="1:15" x14ac:dyDescent="0.2">
      <c r="A37" s="41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42"/>
    </row>
    <row r="38" spans="1:15" ht="13.5" thickBot="1" x14ac:dyDescent="0.25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5"/>
    </row>
    <row r="40" spans="1:15" x14ac:dyDescent="0.2">
      <c r="A40" s="7" t="s">
        <v>83</v>
      </c>
      <c r="B40" s="96"/>
      <c r="C40" s="96"/>
      <c r="D40" s="96"/>
      <c r="E40" s="96"/>
      <c r="H40" s="7" t="s">
        <v>84</v>
      </c>
    </row>
    <row r="41" spans="1:15" x14ac:dyDescent="0.2">
      <c r="A41" s="7" t="s">
        <v>86</v>
      </c>
      <c r="H41" s="7" t="s">
        <v>85</v>
      </c>
    </row>
    <row r="42" spans="1:15" ht="13.5" thickBot="1" x14ac:dyDescent="0.25"/>
    <row r="43" spans="1:15" ht="15" x14ac:dyDescent="0.25">
      <c r="A43" s="97" t="s">
        <v>6</v>
      </c>
      <c r="B43" s="98"/>
      <c r="C43" s="98"/>
      <c r="D43" s="98"/>
      <c r="E43" s="98"/>
      <c r="F43" s="98"/>
      <c r="G43" s="99"/>
      <c r="H43" s="96"/>
    </row>
    <row r="44" spans="1:15" x14ac:dyDescent="0.2">
      <c r="A44" s="100"/>
      <c r="B44" s="101"/>
      <c r="C44" s="101"/>
      <c r="D44" s="101"/>
      <c r="E44" s="101"/>
      <c r="F44" s="101"/>
      <c r="G44" s="102"/>
      <c r="H44" s="96"/>
    </row>
    <row r="45" spans="1:15" x14ac:dyDescent="0.2">
      <c r="A45" s="103" t="s">
        <v>9</v>
      </c>
      <c r="B45" s="101"/>
      <c r="C45" s="101"/>
      <c r="D45" s="101"/>
      <c r="E45" s="101"/>
      <c r="F45" s="101"/>
      <c r="G45" s="102"/>
      <c r="H45" s="96"/>
    </row>
    <row r="46" spans="1:15" x14ac:dyDescent="0.2">
      <c r="A46" s="104"/>
      <c r="B46" s="101"/>
      <c r="C46" s="101"/>
      <c r="D46" s="101"/>
      <c r="E46" s="101"/>
      <c r="F46" s="101"/>
      <c r="G46" s="102"/>
      <c r="H46" s="96"/>
    </row>
    <row r="47" spans="1:15" x14ac:dyDescent="0.2">
      <c r="A47" s="103" t="s">
        <v>8</v>
      </c>
      <c r="B47" s="101"/>
      <c r="C47" s="101"/>
      <c r="D47" s="101"/>
      <c r="E47" s="101"/>
      <c r="F47" s="101"/>
      <c r="G47" s="102"/>
      <c r="H47" s="96"/>
    </row>
    <row r="48" spans="1:15" x14ac:dyDescent="0.2">
      <c r="A48" s="104"/>
      <c r="B48" s="101"/>
      <c r="C48" s="101"/>
      <c r="D48" s="101"/>
      <c r="E48" s="101"/>
      <c r="F48" s="101"/>
      <c r="G48" s="102"/>
      <c r="H48" s="96"/>
    </row>
    <row r="49" spans="1:8" x14ac:dyDescent="0.2">
      <c r="A49" s="103" t="s">
        <v>7</v>
      </c>
      <c r="B49" s="101"/>
      <c r="C49" s="101"/>
      <c r="D49" s="101"/>
      <c r="E49" s="101"/>
      <c r="F49" s="101"/>
      <c r="G49" s="102"/>
      <c r="H49" s="96"/>
    </row>
    <row r="50" spans="1:8" x14ac:dyDescent="0.2">
      <c r="A50" s="104"/>
      <c r="B50" s="101"/>
      <c r="C50" s="101"/>
      <c r="D50" s="101"/>
      <c r="E50" s="101"/>
      <c r="F50" s="101"/>
      <c r="G50" s="102"/>
      <c r="H50" s="96"/>
    </row>
    <row r="51" spans="1:8" x14ac:dyDescent="0.2">
      <c r="A51" s="103" t="s">
        <v>90</v>
      </c>
      <c r="B51" s="101"/>
      <c r="C51" s="101"/>
      <c r="D51" s="101"/>
      <c r="E51" s="101"/>
      <c r="F51" s="101"/>
      <c r="G51" s="102"/>
      <c r="H51" s="96"/>
    </row>
    <row r="52" spans="1:8" ht="13.5" thickBot="1" x14ac:dyDescent="0.25">
      <c r="A52" s="105"/>
      <c r="B52" s="106"/>
      <c r="C52" s="106"/>
      <c r="D52" s="106"/>
      <c r="E52" s="106"/>
      <c r="F52" s="106"/>
      <c r="G52" s="107"/>
      <c r="H52" s="96"/>
    </row>
    <row r="53" spans="1:8" ht="13.5" thickBot="1" x14ac:dyDescent="0.25">
      <c r="A53" s="108"/>
      <c r="B53" s="96"/>
      <c r="C53" s="96"/>
      <c r="D53" s="96"/>
      <c r="E53" s="96"/>
    </row>
    <row r="54" spans="1:8" ht="15" x14ac:dyDescent="0.25">
      <c r="A54" s="109" t="s">
        <v>64</v>
      </c>
      <c r="B54" s="98"/>
      <c r="C54" s="98"/>
      <c r="D54" s="98"/>
      <c r="E54" s="98"/>
      <c r="F54" s="110"/>
      <c r="G54" s="110"/>
      <c r="H54" s="111"/>
    </row>
    <row r="55" spans="1:8" x14ac:dyDescent="0.2">
      <c r="A55" s="112"/>
      <c r="B55" s="101"/>
      <c r="C55" s="101"/>
      <c r="D55" s="101"/>
      <c r="E55" s="101"/>
      <c r="F55" s="113"/>
      <c r="G55" s="113"/>
      <c r="H55" s="114"/>
    </row>
    <row r="56" spans="1:8" x14ac:dyDescent="0.2">
      <c r="A56" s="115" t="s">
        <v>65</v>
      </c>
      <c r="B56" s="116" t="s">
        <v>66</v>
      </c>
      <c r="C56" s="116"/>
      <c r="D56" s="116"/>
      <c r="E56" s="116"/>
      <c r="F56" s="116"/>
      <c r="G56" s="116"/>
      <c r="H56" s="117"/>
    </row>
    <row r="57" spans="1:8" x14ac:dyDescent="0.2">
      <c r="A57" s="115"/>
      <c r="B57" s="116"/>
      <c r="C57" s="116"/>
      <c r="D57" s="116"/>
      <c r="E57" s="116"/>
      <c r="F57" s="116"/>
      <c r="G57" s="116"/>
      <c r="H57" s="118"/>
    </row>
    <row r="58" spans="1:8" x14ac:dyDescent="0.2">
      <c r="A58" s="115" t="s">
        <v>67</v>
      </c>
      <c r="B58" s="113" t="s">
        <v>68</v>
      </c>
      <c r="C58" s="113"/>
      <c r="D58" s="113"/>
      <c r="E58" s="113"/>
      <c r="F58" s="113"/>
      <c r="G58" s="113"/>
      <c r="H58" s="118"/>
    </row>
    <row r="59" spans="1:8" x14ac:dyDescent="0.2">
      <c r="A59" s="115"/>
      <c r="B59" s="116"/>
      <c r="C59" s="116"/>
      <c r="D59" s="116"/>
      <c r="E59" s="116"/>
      <c r="F59" s="116"/>
      <c r="G59" s="116"/>
      <c r="H59" s="118"/>
    </row>
    <row r="60" spans="1:8" x14ac:dyDescent="0.2">
      <c r="A60" s="115" t="s">
        <v>69</v>
      </c>
      <c r="B60" s="113" t="s">
        <v>70</v>
      </c>
      <c r="C60" s="113"/>
      <c r="D60" s="113"/>
      <c r="E60" s="113"/>
      <c r="F60" s="113"/>
      <c r="G60" s="113"/>
      <c r="H60" s="118"/>
    </row>
    <row r="61" spans="1:8" x14ac:dyDescent="0.2">
      <c r="A61" s="115"/>
      <c r="B61" s="116"/>
      <c r="C61" s="116"/>
      <c r="D61" s="116"/>
      <c r="E61" s="116"/>
      <c r="F61" s="116"/>
      <c r="G61" s="116"/>
      <c r="H61" s="118"/>
    </row>
    <row r="62" spans="1:8" x14ac:dyDescent="0.2">
      <c r="A62" s="115">
        <v>0</v>
      </c>
      <c r="B62" s="113" t="s">
        <v>71</v>
      </c>
      <c r="C62" s="113"/>
      <c r="D62" s="113"/>
      <c r="E62" s="113"/>
      <c r="F62" s="113"/>
      <c r="G62" s="113"/>
      <c r="H62" s="118"/>
    </row>
    <row r="63" spans="1:8" ht="13.5" thickBot="1" x14ac:dyDescent="0.25">
      <c r="A63" s="119"/>
      <c r="B63" s="120"/>
      <c r="C63" s="120"/>
      <c r="D63" s="120"/>
      <c r="E63" s="120"/>
      <c r="F63" s="120"/>
      <c r="G63" s="120"/>
      <c r="H63" s="121"/>
    </row>
  </sheetData>
  <sheetProtection sheet="1" formatCells="0" formatColumns="0" formatRows="0" insertColumns="0" insertRows="0"/>
  <dataConsolidate function="varp"/>
  <mergeCells count="17">
    <mergeCell ref="G31:J31"/>
    <mergeCell ref="B28:D28"/>
    <mergeCell ref="J33:K33"/>
    <mergeCell ref="B34:H36"/>
    <mergeCell ref="I34:K36"/>
    <mergeCell ref="B2:K2"/>
    <mergeCell ref="F6:K6"/>
    <mergeCell ref="D4:K4"/>
    <mergeCell ref="B11:E11"/>
    <mergeCell ref="G11:K11"/>
    <mergeCell ref="G23:K23"/>
    <mergeCell ref="G27:J27"/>
    <mergeCell ref="G26:J26"/>
    <mergeCell ref="B25:D26"/>
    <mergeCell ref="E25:E26"/>
    <mergeCell ref="E8:K8"/>
    <mergeCell ref="E9:K9"/>
  </mergeCells>
  <phoneticPr fontId="0" type="noConversion"/>
  <dataValidations count="6">
    <dataValidation type="whole" allowBlank="1" showInputMessage="1" showErrorMessage="1" errorTitle="Rating Scale" error="Use Rating between 0-4" sqref="E29">
      <formula1>0</formula1>
      <formula2>4</formula2>
    </dataValidation>
    <dataValidation type="decimal" allowBlank="1" showInputMessage="1" showErrorMessage="1" sqref="D23">
      <formula1>R29</formula1>
      <formula2>R32</formula2>
    </dataValidation>
    <dataValidation type="whole" allowBlank="1" showInputMessage="1" showErrorMessage="1" sqref="D29">
      <formula1>#REF!</formula1>
      <formula2>R22</formula2>
    </dataValidation>
    <dataValidation type="list" allowBlank="1" showInputMessage="1" showErrorMessage="1" errorTitle="Weighting Rules" error="Minimum weight 10% and muximum wieght is 30%" sqref="C13:C22">
      <formula1>$P$2:$P$23</formula1>
    </dataValidation>
    <dataValidation type="whole" allowBlank="1" showInputMessage="1" showErrorMessage="1" errorTitle="Rating" error="Please use rating between 1-4" promptTitle="Rating Scale 1-4" prompt="No Decimal Allowed" sqref="D13:D22">
      <formula1>0</formula1>
      <formula2>4</formula2>
    </dataValidation>
    <dataValidation type="whole" allowBlank="1" showInputMessage="1" showErrorMessage="1" errorTitle="Ratings" error="Please use ratings between 1-4" promptTitle="Rating Scale 1-4" prompt="Decimal not allowed" sqref="J13:J17">
      <formula1>0</formula1>
      <formula2>4</formula2>
    </dataValidation>
  </dataValidation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zoomScale="79" zoomScaleNormal="79" workbookViewId="0">
      <selection activeCell="B43" sqref="B43:B50"/>
    </sheetView>
  </sheetViews>
  <sheetFormatPr defaultRowHeight="12.75" x14ac:dyDescent="0.2"/>
  <cols>
    <col min="1" max="1" width="34.42578125" bestFit="1" customWidth="1"/>
    <col min="2" max="2" width="32.7109375" customWidth="1"/>
    <col min="3" max="3" width="14.140625" customWidth="1"/>
    <col min="4" max="4" width="19.42578125" customWidth="1"/>
    <col min="5" max="5" width="12.28515625" customWidth="1"/>
    <col min="6" max="6" width="11" customWidth="1"/>
    <col min="7" max="7" width="9.85546875" customWidth="1"/>
  </cols>
  <sheetData>
    <row r="1" spans="1:7" ht="27" thickBot="1" x14ac:dyDescent="0.25">
      <c r="A1" s="10" t="s">
        <v>74</v>
      </c>
      <c r="B1" s="11"/>
      <c r="C1" s="11"/>
      <c r="D1" s="11"/>
      <c r="E1" s="11"/>
      <c r="F1" s="11"/>
      <c r="G1" s="12"/>
    </row>
    <row r="2" spans="1:7" ht="15.75" customHeight="1" thickBot="1" x14ac:dyDescent="0.25">
      <c r="A2" s="197" t="s">
        <v>75</v>
      </c>
      <c r="B2" s="197" t="s">
        <v>51</v>
      </c>
      <c r="C2" s="199" t="s">
        <v>50</v>
      </c>
      <c r="D2" s="200"/>
      <c r="E2" s="197" t="s">
        <v>47</v>
      </c>
      <c r="F2" s="197" t="s">
        <v>46</v>
      </c>
      <c r="G2" s="197" t="s">
        <v>45</v>
      </c>
    </row>
    <row r="3" spans="1:7" ht="30.75" thickBot="1" x14ac:dyDescent="0.25">
      <c r="A3" s="198"/>
      <c r="B3" s="198"/>
      <c r="C3" s="5" t="s">
        <v>44</v>
      </c>
      <c r="D3" s="5" t="s">
        <v>43</v>
      </c>
      <c r="E3" s="198"/>
      <c r="F3" s="198"/>
      <c r="G3" s="198"/>
    </row>
    <row r="4" spans="1:7" ht="15" thickBot="1" x14ac:dyDescent="0.25">
      <c r="A4" s="201"/>
      <c r="B4" s="16"/>
      <c r="C4" s="17"/>
      <c r="D4" s="16"/>
      <c r="E4" s="18">
        <v>0.2</v>
      </c>
      <c r="F4" s="17">
        <v>3</v>
      </c>
      <c r="G4" s="1">
        <f>+E4*F4</f>
        <v>0.60000000000000009</v>
      </c>
    </row>
    <row r="5" spans="1:7" ht="12.75" customHeight="1" x14ac:dyDescent="0.2">
      <c r="A5" s="202"/>
      <c r="B5" s="204"/>
      <c r="C5" s="206"/>
      <c r="D5" s="204"/>
      <c r="E5" s="208">
        <v>0.2</v>
      </c>
      <c r="F5" s="206">
        <v>3</v>
      </c>
      <c r="G5" s="209">
        <f>+E5*F5</f>
        <v>0.60000000000000009</v>
      </c>
    </row>
    <row r="6" spans="1:7" ht="13.5" customHeight="1" thickBot="1" x14ac:dyDescent="0.25">
      <c r="A6" s="202"/>
      <c r="B6" s="205"/>
      <c r="C6" s="207"/>
      <c r="D6" s="205"/>
      <c r="E6" s="207"/>
      <c r="F6" s="207"/>
      <c r="G6" s="210"/>
    </row>
    <row r="7" spans="1:7" ht="12.75" customHeight="1" x14ac:dyDescent="0.2">
      <c r="A7" s="202"/>
      <c r="B7" s="204"/>
      <c r="C7" s="206"/>
      <c r="D7" s="204"/>
      <c r="E7" s="208">
        <v>0.2</v>
      </c>
      <c r="F7" s="206">
        <v>3</v>
      </c>
      <c r="G7" s="209">
        <f>+E7*F7</f>
        <v>0.60000000000000009</v>
      </c>
    </row>
    <row r="8" spans="1:7" ht="13.5" customHeight="1" thickBot="1" x14ac:dyDescent="0.25">
      <c r="A8" s="202"/>
      <c r="B8" s="205"/>
      <c r="C8" s="207"/>
      <c r="D8" s="205"/>
      <c r="E8" s="207"/>
      <c r="F8" s="207"/>
      <c r="G8" s="210"/>
    </row>
    <row r="9" spans="1:7" ht="15" thickBot="1" x14ac:dyDescent="0.25">
      <c r="A9" s="202"/>
      <c r="B9" s="16"/>
      <c r="C9" s="17"/>
      <c r="D9" s="16"/>
      <c r="E9" s="18">
        <v>0.2</v>
      </c>
      <c r="F9" s="17">
        <v>3</v>
      </c>
      <c r="G9" s="1">
        <f>+E9*F9</f>
        <v>0.60000000000000009</v>
      </c>
    </row>
    <row r="10" spans="1:7" ht="15" thickBot="1" x14ac:dyDescent="0.25">
      <c r="A10" s="202"/>
      <c r="B10" s="16"/>
      <c r="C10" s="17"/>
      <c r="D10" s="16"/>
      <c r="E10" s="18">
        <v>0.2</v>
      </c>
      <c r="F10" s="17">
        <v>3</v>
      </c>
      <c r="G10" s="1">
        <f>+E10*F10</f>
        <v>0.60000000000000009</v>
      </c>
    </row>
    <row r="11" spans="1:7" ht="15" thickBot="1" x14ac:dyDescent="0.25">
      <c r="A11" s="203"/>
      <c r="B11" s="16"/>
      <c r="C11" s="17"/>
      <c r="D11" s="16"/>
      <c r="E11" s="18">
        <v>0</v>
      </c>
      <c r="F11" s="19"/>
      <c r="G11" s="1">
        <f>+E11*F11</f>
        <v>0</v>
      </c>
    </row>
    <row r="12" spans="1:7" ht="24" thickBot="1" x14ac:dyDescent="0.4">
      <c r="E12" s="13">
        <f>SUM(E4:E11)*20/100</f>
        <v>0.2</v>
      </c>
      <c r="F12" s="14"/>
      <c r="G12" s="15">
        <f>SUM(G4:G11)</f>
        <v>3.0000000000000004</v>
      </c>
    </row>
    <row r="13" spans="1:7" ht="13.5" thickBot="1" x14ac:dyDescent="0.25"/>
    <row r="14" spans="1:7" ht="27" thickBot="1" x14ac:dyDescent="0.25">
      <c r="A14" s="10" t="s">
        <v>76</v>
      </c>
      <c r="B14" s="11"/>
      <c r="C14" s="11"/>
      <c r="D14" s="11"/>
      <c r="E14" s="11"/>
      <c r="F14" s="11"/>
      <c r="G14" s="12"/>
    </row>
    <row r="15" spans="1:7" ht="15.75" thickBot="1" x14ac:dyDescent="0.25">
      <c r="A15" s="197" t="s">
        <v>75</v>
      </c>
      <c r="B15" s="197" t="s">
        <v>51</v>
      </c>
      <c r="C15" s="199" t="s">
        <v>50</v>
      </c>
      <c r="D15" s="200"/>
      <c r="E15" s="197" t="s">
        <v>47</v>
      </c>
      <c r="F15" s="197" t="s">
        <v>46</v>
      </c>
      <c r="G15" s="197" t="s">
        <v>45</v>
      </c>
    </row>
    <row r="16" spans="1:7" ht="30.75" thickBot="1" x14ac:dyDescent="0.25">
      <c r="A16" s="198"/>
      <c r="B16" s="198"/>
      <c r="C16" s="5" t="s">
        <v>44</v>
      </c>
      <c r="D16" s="5" t="s">
        <v>43</v>
      </c>
      <c r="E16" s="198"/>
      <c r="F16" s="198"/>
      <c r="G16" s="198"/>
    </row>
    <row r="17" spans="1:7" ht="15" thickBot="1" x14ac:dyDescent="0.25">
      <c r="A17" s="201"/>
      <c r="B17" s="16"/>
      <c r="C17" s="17"/>
      <c r="D17" s="16"/>
      <c r="E17" s="18">
        <v>0.2</v>
      </c>
      <c r="F17" s="17">
        <v>3</v>
      </c>
      <c r="G17" s="1">
        <f>+E17*F17</f>
        <v>0.60000000000000009</v>
      </c>
    </row>
    <row r="18" spans="1:7" ht="12.75" customHeight="1" x14ac:dyDescent="0.2">
      <c r="A18" s="202"/>
      <c r="B18" s="204"/>
      <c r="C18" s="206"/>
      <c r="D18" s="204"/>
      <c r="E18" s="208">
        <v>0.2</v>
      </c>
      <c r="F18" s="206">
        <v>3</v>
      </c>
      <c r="G18" s="209">
        <f>+E18*F18</f>
        <v>0.60000000000000009</v>
      </c>
    </row>
    <row r="19" spans="1:7" ht="13.5" customHeight="1" thickBot="1" x14ac:dyDescent="0.25">
      <c r="A19" s="202"/>
      <c r="B19" s="205"/>
      <c r="C19" s="207"/>
      <c r="D19" s="205"/>
      <c r="E19" s="207"/>
      <c r="F19" s="207"/>
      <c r="G19" s="210"/>
    </row>
    <row r="20" spans="1:7" ht="12.75" customHeight="1" x14ac:dyDescent="0.2">
      <c r="A20" s="202"/>
      <c r="B20" s="204"/>
      <c r="C20" s="206"/>
      <c r="D20" s="204"/>
      <c r="E20" s="208">
        <v>0.2</v>
      </c>
      <c r="F20" s="206">
        <v>3</v>
      </c>
      <c r="G20" s="209">
        <f>+E20*F20</f>
        <v>0.60000000000000009</v>
      </c>
    </row>
    <row r="21" spans="1:7" ht="13.5" customHeight="1" thickBot="1" x14ac:dyDescent="0.25">
      <c r="A21" s="202"/>
      <c r="B21" s="205"/>
      <c r="C21" s="207"/>
      <c r="D21" s="205"/>
      <c r="E21" s="207"/>
      <c r="F21" s="207"/>
      <c r="G21" s="210"/>
    </row>
    <row r="22" spans="1:7" ht="15" thickBot="1" x14ac:dyDescent="0.25">
      <c r="A22" s="202"/>
      <c r="B22" s="16"/>
      <c r="C22" s="17"/>
      <c r="D22" s="16"/>
      <c r="E22" s="18">
        <v>0.2</v>
      </c>
      <c r="F22" s="17">
        <v>3</v>
      </c>
      <c r="G22" s="1">
        <f>+E22*F22</f>
        <v>0.60000000000000009</v>
      </c>
    </row>
    <row r="23" spans="1:7" ht="15" thickBot="1" x14ac:dyDescent="0.25">
      <c r="A23" s="202"/>
      <c r="B23" s="16"/>
      <c r="C23" s="17"/>
      <c r="D23" s="16"/>
      <c r="E23" s="18">
        <v>0.2</v>
      </c>
      <c r="F23" s="17">
        <v>3</v>
      </c>
      <c r="G23" s="1">
        <f>+E23*F23</f>
        <v>0.60000000000000009</v>
      </c>
    </row>
    <row r="24" spans="1:7" ht="15" thickBot="1" x14ac:dyDescent="0.25">
      <c r="A24" s="203"/>
      <c r="B24" s="16"/>
      <c r="C24" s="17"/>
      <c r="D24" s="16"/>
      <c r="E24" s="18"/>
      <c r="F24" s="19"/>
      <c r="G24" s="1">
        <f>+E24*F24</f>
        <v>0</v>
      </c>
    </row>
    <row r="25" spans="1:7" ht="24" thickBot="1" x14ac:dyDescent="0.4">
      <c r="E25" s="13">
        <f>SUM(E17:E24)*20/100</f>
        <v>0.2</v>
      </c>
      <c r="F25" s="14"/>
      <c r="G25" s="15">
        <f>SUM(G17:G24)</f>
        <v>3.0000000000000004</v>
      </c>
    </row>
    <row r="26" spans="1:7" ht="13.5" thickBot="1" x14ac:dyDescent="0.25"/>
    <row r="27" spans="1:7" ht="27" thickBot="1" x14ac:dyDescent="0.25">
      <c r="A27" s="10" t="s">
        <v>77</v>
      </c>
      <c r="B27" s="11"/>
      <c r="C27" s="11"/>
      <c r="D27" s="11"/>
      <c r="E27" s="11"/>
      <c r="F27" s="11"/>
      <c r="G27" s="12"/>
    </row>
    <row r="28" spans="1:7" ht="15.75" thickBot="1" x14ac:dyDescent="0.25">
      <c r="A28" s="197" t="s">
        <v>75</v>
      </c>
      <c r="B28" s="197" t="s">
        <v>51</v>
      </c>
      <c r="C28" s="199" t="s">
        <v>50</v>
      </c>
      <c r="D28" s="200"/>
      <c r="E28" s="197" t="s">
        <v>47</v>
      </c>
      <c r="F28" s="197" t="s">
        <v>46</v>
      </c>
      <c r="G28" s="197" t="s">
        <v>45</v>
      </c>
    </row>
    <row r="29" spans="1:7" ht="30.75" thickBot="1" x14ac:dyDescent="0.25">
      <c r="A29" s="198"/>
      <c r="B29" s="198"/>
      <c r="C29" s="5" t="s">
        <v>44</v>
      </c>
      <c r="D29" s="5" t="s">
        <v>43</v>
      </c>
      <c r="E29" s="198"/>
      <c r="F29" s="198"/>
      <c r="G29" s="198"/>
    </row>
    <row r="30" spans="1:7" ht="15" thickBot="1" x14ac:dyDescent="0.25">
      <c r="A30" s="201"/>
      <c r="B30" s="16"/>
      <c r="C30" s="17"/>
      <c r="D30" s="16"/>
      <c r="E30" s="18">
        <v>0.2</v>
      </c>
      <c r="F30" s="17">
        <v>3</v>
      </c>
      <c r="G30" s="1">
        <f>+E30*F30</f>
        <v>0.60000000000000009</v>
      </c>
    </row>
    <row r="31" spans="1:7" ht="12.75" customHeight="1" x14ac:dyDescent="0.2">
      <c r="A31" s="202"/>
      <c r="B31" s="204"/>
      <c r="C31" s="206"/>
      <c r="D31" s="204"/>
      <c r="E31" s="208">
        <v>0.2</v>
      </c>
      <c r="F31" s="206">
        <v>3</v>
      </c>
      <c r="G31" s="209">
        <f>+E31*F31</f>
        <v>0.60000000000000009</v>
      </c>
    </row>
    <row r="32" spans="1:7" ht="13.5" customHeight="1" thickBot="1" x14ac:dyDescent="0.25">
      <c r="A32" s="202"/>
      <c r="B32" s="205"/>
      <c r="C32" s="207"/>
      <c r="D32" s="205"/>
      <c r="E32" s="207"/>
      <c r="F32" s="207"/>
      <c r="G32" s="210"/>
    </row>
    <row r="33" spans="1:7" ht="12.75" customHeight="1" x14ac:dyDescent="0.2">
      <c r="A33" s="202"/>
      <c r="B33" s="204"/>
      <c r="C33" s="206"/>
      <c r="D33" s="204"/>
      <c r="E33" s="208">
        <v>0.2</v>
      </c>
      <c r="F33" s="206">
        <v>3</v>
      </c>
      <c r="G33" s="209">
        <f>+E33*F33</f>
        <v>0.60000000000000009</v>
      </c>
    </row>
    <row r="34" spans="1:7" ht="13.5" customHeight="1" thickBot="1" x14ac:dyDescent="0.25">
      <c r="A34" s="202"/>
      <c r="B34" s="205"/>
      <c r="C34" s="207"/>
      <c r="D34" s="205"/>
      <c r="E34" s="207"/>
      <c r="F34" s="207"/>
      <c r="G34" s="210"/>
    </row>
    <row r="35" spans="1:7" ht="15" thickBot="1" x14ac:dyDescent="0.25">
      <c r="A35" s="202"/>
      <c r="B35" s="16"/>
      <c r="C35" s="17"/>
      <c r="D35" s="16"/>
      <c r="E35" s="18">
        <v>0.2</v>
      </c>
      <c r="F35" s="17">
        <v>3</v>
      </c>
      <c r="G35" s="1">
        <f>+E35*F35</f>
        <v>0.60000000000000009</v>
      </c>
    </row>
    <row r="36" spans="1:7" ht="15" thickBot="1" x14ac:dyDescent="0.25">
      <c r="A36" s="202"/>
      <c r="B36" s="16"/>
      <c r="C36" s="17"/>
      <c r="D36" s="16"/>
      <c r="E36" s="18">
        <v>0.2</v>
      </c>
      <c r="F36" s="17">
        <v>3</v>
      </c>
      <c r="G36" s="1">
        <f>+E36*F36</f>
        <v>0.60000000000000009</v>
      </c>
    </row>
    <row r="37" spans="1:7" ht="15" thickBot="1" x14ac:dyDescent="0.25">
      <c r="A37" s="203"/>
      <c r="B37" s="16"/>
      <c r="C37" s="17"/>
      <c r="D37" s="16"/>
      <c r="E37" s="18"/>
      <c r="F37" s="19"/>
      <c r="G37" s="1">
        <f>+E37*F37</f>
        <v>0</v>
      </c>
    </row>
    <row r="38" spans="1:7" ht="24" thickBot="1" x14ac:dyDescent="0.4">
      <c r="E38" s="13">
        <f>SUM(E30:E37)*20/100</f>
        <v>0.2</v>
      </c>
      <c r="F38" s="14"/>
      <c r="G38" s="15">
        <f>SUM(G30:G37)</f>
        <v>3.0000000000000004</v>
      </c>
    </row>
    <row r="39" spans="1:7" ht="13.5" thickBot="1" x14ac:dyDescent="0.25"/>
    <row r="40" spans="1:7" ht="27" thickBot="1" x14ac:dyDescent="0.25">
      <c r="A40" s="10" t="s">
        <v>78</v>
      </c>
      <c r="B40" s="11"/>
      <c r="C40" s="11"/>
      <c r="D40" s="11"/>
      <c r="E40" s="11"/>
      <c r="F40" s="11"/>
      <c r="G40" s="12"/>
    </row>
    <row r="41" spans="1:7" ht="15.75" thickBot="1" x14ac:dyDescent="0.25">
      <c r="A41" s="197" t="s">
        <v>75</v>
      </c>
      <c r="B41" s="197" t="s">
        <v>51</v>
      </c>
      <c r="C41" s="199" t="s">
        <v>50</v>
      </c>
      <c r="D41" s="200"/>
      <c r="E41" s="197" t="s">
        <v>47</v>
      </c>
      <c r="F41" s="197" t="s">
        <v>46</v>
      </c>
      <c r="G41" s="197" t="s">
        <v>45</v>
      </c>
    </row>
    <row r="42" spans="1:7" ht="30.75" thickBot="1" x14ac:dyDescent="0.25">
      <c r="A42" s="198"/>
      <c r="B42" s="198"/>
      <c r="C42" s="5" t="s">
        <v>44</v>
      </c>
      <c r="D42" s="5" t="s">
        <v>43</v>
      </c>
      <c r="E42" s="198"/>
      <c r="F42" s="198"/>
      <c r="G42" s="198"/>
    </row>
    <row r="43" spans="1:7" ht="15" thickBot="1" x14ac:dyDescent="0.25">
      <c r="A43" s="201"/>
      <c r="B43" s="16"/>
      <c r="C43" s="17"/>
      <c r="D43" s="16"/>
      <c r="E43" s="18">
        <v>0.2</v>
      </c>
      <c r="F43" s="17">
        <v>3</v>
      </c>
      <c r="G43" s="1">
        <f>+E43*F43</f>
        <v>0.60000000000000009</v>
      </c>
    </row>
    <row r="44" spans="1:7" ht="13.15" customHeight="1" x14ac:dyDescent="0.2">
      <c r="A44" s="202"/>
      <c r="B44" s="204"/>
      <c r="C44" s="206"/>
      <c r="D44" s="204"/>
      <c r="E44" s="208">
        <v>0.2</v>
      </c>
      <c r="F44" s="206">
        <v>3</v>
      </c>
      <c r="G44" s="209">
        <f>+E44*F44</f>
        <v>0.60000000000000009</v>
      </c>
    </row>
    <row r="45" spans="1:7" ht="13.9" customHeight="1" thickBot="1" x14ac:dyDescent="0.25">
      <c r="A45" s="202"/>
      <c r="B45" s="205"/>
      <c r="C45" s="207"/>
      <c r="D45" s="205"/>
      <c r="E45" s="207"/>
      <c r="F45" s="207"/>
      <c r="G45" s="210"/>
    </row>
    <row r="46" spans="1:7" ht="13.15" customHeight="1" x14ac:dyDescent="0.2">
      <c r="A46" s="202"/>
      <c r="B46" s="204"/>
      <c r="C46" s="206"/>
      <c r="D46" s="204"/>
      <c r="E46" s="208">
        <v>0.2</v>
      </c>
      <c r="F46" s="206">
        <v>3</v>
      </c>
      <c r="G46" s="209">
        <f>+E46*F46</f>
        <v>0.60000000000000009</v>
      </c>
    </row>
    <row r="47" spans="1:7" ht="13.9" customHeight="1" thickBot="1" x14ac:dyDescent="0.25">
      <c r="A47" s="202"/>
      <c r="B47" s="205"/>
      <c r="C47" s="207"/>
      <c r="D47" s="205"/>
      <c r="E47" s="207"/>
      <c r="F47" s="207"/>
      <c r="G47" s="210"/>
    </row>
    <row r="48" spans="1:7" ht="15" thickBot="1" x14ac:dyDescent="0.25">
      <c r="A48" s="202"/>
      <c r="B48" s="16"/>
      <c r="C48" s="17"/>
      <c r="D48" s="16"/>
      <c r="E48" s="18">
        <v>0.2</v>
      </c>
      <c r="F48" s="17">
        <v>3</v>
      </c>
      <c r="G48" s="1">
        <f>+E48*F48</f>
        <v>0.60000000000000009</v>
      </c>
    </row>
    <row r="49" spans="1:7" ht="15" thickBot="1" x14ac:dyDescent="0.25">
      <c r="A49" s="202"/>
      <c r="B49" s="16"/>
      <c r="C49" s="17"/>
      <c r="D49" s="16"/>
      <c r="E49" s="18">
        <v>0.2</v>
      </c>
      <c r="F49" s="17">
        <v>3</v>
      </c>
      <c r="G49" s="1">
        <f>+E49*F49</f>
        <v>0.60000000000000009</v>
      </c>
    </row>
    <row r="50" spans="1:7" ht="15" thickBot="1" x14ac:dyDescent="0.25">
      <c r="A50" s="203"/>
      <c r="B50" s="16"/>
      <c r="C50" s="17"/>
      <c r="D50" s="16"/>
      <c r="E50" s="18"/>
      <c r="F50" s="19"/>
      <c r="G50" s="1">
        <f>+E50*F50</f>
        <v>0</v>
      </c>
    </row>
    <row r="51" spans="1:7" ht="24" thickBot="1" x14ac:dyDescent="0.4">
      <c r="E51" s="13">
        <f>SUM(E43:E50)*20/100</f>
        <v>0.2</v>
      </c>
      <c r="F51" s="14"/>
      <c r="G51" s="15">
        <f>SUM(G43:G50)</f>
        <v>3.0000000000000004</v>
      </c>
    </row>
    <row r="52" spans="1:7" ht="13.5" thickBot="1" x14ac:dyDescent="0.25"/>
    <row r="53" spans="1:7" ht="27" thickBot="1" x14ac:dyDescent="0.25">
      <c r="A53" s="10" t="s">
        <v>79</v>
      </c>
      <c r="B53" s="11"/>
      <c r="C53" s="11"/>
      <c r="D53" s="11"/>
      <c r="E53" s="11"/>
      <c r="F53" s="11"/>
      <c r="G53" s="12"/>
    </row>
    <row r="54" spans="1:7" ht="15.75" thickBot="1" x14ac:dyDescent="0.25">
      <c r="A54" s="197" t="s">
        <v>75</v>
      </c>
      <c r="B54" s="197" t="s">
        <v>51</v>
      </c>
      <c r="C54" s="199" t="s">
        <v>50</v>
      </c>
      <c r="D54" s="200"/>
      <c r="E54" s="197" t="s">
        <v>47</v>
      </c>
      <c r="F54" s="197" t="s">
        <v>46</v>
      </c>
      <c r="G54" s="197" t="s">
        <v>45</v>
      </c>
    </row>
    <row r="55" spans="1:7" ht="30.75" thickBot="1" x14ac:dyDescent="0.25">
      <c r="A55" s="198"/>
      <c r="B55" s="198"/>
      <c r="C55" s="5" t="s">
        <v>44</v>
      </c>
      <c r="D55" s="5" t="s">
        <v>43</v>
      </c>
      <c r="E55" s="198"/>
      <c r="F55" s="198"/>
      <c r="G55" s="198"/>
    </row>
    <row r="56" spans="1:7" ht="15" thickBot="1" x14ac:dyDescent="0.25">
      <c r="A56" s="201"/>
      <c r="B56" s="16"/>
      <c r="C56" s="17"/>
      <c r="D56" s="16"/>
      <c r="E56" s="18">
        <v>0.2</v>
      </c>
      <c r="F56" s="17">
        <v>3</v>
      </c>
      <c r="G56" s="1">
        <f>+E56*F56</f>
        <v>0.60000000000000009</v>
      </c>
    </row>
    <row r="57" spans="1:7" ht="12.75" customHeight="1" x14ac:dyDescent="0.2">
      <c r="A57" s="202"/>
      <c r="B57" s="204"/>
      <c r="C57" s="206"/>
      <c r="D57" s="204"/>
      <c r="E57" s="208">
        <v>0.2</v>
      </c>
      <c r="F57" s="206">
        <v>3</v>
      </c>
      <c r="G57" s="209">
        <f>+E57*F57</f>
        <v>0.60000000000000009</v>
      </c>
    </row>
    <row r="58" spans="1:7" ht="13.5" customHeight="1" thickBot="1" x14ac:dyDescent="0.25">
      <c r="A58" s="202"/>
      <c r="B58" s="205"/>
      <c r="C58" s="207"/>
      <c r="D58" s="205"/>
      <c r="E58" s="207"/>
      <c r="F58" s="207"/>
      <c r="G58" s="210"/>
    </row>
    <row r="59" spans="1:7" ht="12.75" customHeight="1" x14ac:dyDescent="0.2">
      <c r="A59" s="202"/>
      <c r="B59" s="204"/>
      <c r="C59" s="206"/>
      <c r="D59" s="204"/>
      <c r="E59" s="208">
        <v>0.2</v>
      </c>
      <c r="F59" s="206">
        <v>3</v>
      </c>
      <c r="G59" s="209">
        <f>+E59*F59</f>
        <v>0.60000000000000009</v>
      </c>
    </row>
    <row r="60" spans="1:7" ht="13.5" customHeight="1" thickBot="1" x14ac:dyDescent="0.25">
      <c r="A60" s="202"/>
      <c r="B60" s="205"/>
      <c r="C60" s="207"/>
      <c r="D60" s="205"/>
      <c r="E60" s="207"/>
      <c r="F60" s="207"/>
      <c r="G60" s="210"/>
    </row>
    <row r="61" spans="1:7" ht="15" thickBot="1" x14ac:dyDescent="0.25">
      <c r="A61" s="202"/>
      <c r="B61" s="16"/>
      <c r="C61" s="17"/>
      <c r="D61" s="16"/>
      <c r="E61" s="18">
        <v>0.2</v>
      </c>
      <c r="F61" s="17">
        <v>3</v>
      </c>
      <c r="G61" s="1">
        <f>+E61*F61</f>
        <v>0.60000000000000009</v>
      </c>
    </row>
    <row r="62" spans="1:7" ht="15" thickBot="1" x14ac:dyDescent="0.25">
      <c r="A62" s="202"/>
      <c r="B62" s="16"/>
      <c r="C62" s="17"/>
      <c r="D62" s="16"/>
      <c r="E62" s="18">
        <v>0.2</v>
      </c>
      <c r="F62" s="17">
        <v>3</v>
      </c>
      <c r="G62" s="1">
        <f>+E62*F62</f>
        <v>0.60000000000000009</v>
      </c>
    </row>
    <row r="63" spans="1:7" ht="15" thickBot="1" x14ac:dyDescent="0.25">
      <c r="A63" s="203"/>
      <c r="B63" s="16"/>
      <c r="C63" s="17"/>
      <c r="D63" s="16"/>
      <c r="E63" s="18"/>
      <c r="F63" s="19"/>
      <c r="G63" s="1">
        <f>+E63*F63</f>
        <v>0</v>
      </c>
    </row>
    <row r="64" spans="1:7" ht="24" thickBot="1" x14ac:dyDescent="0.4">
      <c r="E64" s="13">
        <f>SUM(E56:E63)*20/100</f>
        <v>0.2</v>
      </c>
      <c r="F64" s="14"/>
      <c r="G64" s="15">
        <f>SUM(G56:G63)</f>
        <v>3.0000000000000004</v>
      </c>
    </row>
    <row r="65" spans="1:7" ht="13.5" thickBot="1" x14ac:dyDescent="0.25">
      <c r="E65" s="7"/>
      <c r="F65" s="7"/>
      <c r="G65" s="7"/>
    </row>
    <row r="66" spans="1:7" ht="27" thickBot="1" x14ac:dyDescent="0.25">
      <c r="A66" s="10" t="s">
        <v>80</v>
      </c>
      <c r="B66" s="11"/>
      <c r="C66" s="11"/>
      <c r="D66" s="11"/>
      <c r="E66" s="11"/>
      <c r="F66" s="11"/>
      <c r="G66" s="12"/>
    </row>
    <row r="67" spans="1:7" ht="15.75" thickBot="1" x14ac:dyDescent="0.25">
      <c r="A67" s="197" t="s">
        <v>75</v>
      </c>
      <c r="B67" s="197" t="s">
        <v>51</v>
      </c>
      <c r="C67" s="199" t="s">
        <v>50</v>
      </c>
      <c r="D67" s="200"/>
      <c r="E67" s="197" t="s">
        <v>47</v>
      </c>
      <c r="F67" s="197" t="s">
        <v>46</v>
      </c>
      <c r="G67" s="197" t="s">
        <v>45</v>
      </c>
    </row>
    <row r="68" spans="1:7" ht="30.75" thickBot="1" x14ac:dyDescent="0.25">
      <c r="A68" s="198"/>
      <c r="B68" s="198"/>
      <c r="C68" s="5" t="s">
        <v>44</v>
      </c>
      <c r="D68" s="5" t="s">
        <v>43</v>
      </c>
      <c r="E68" s="198"/>
      <c r="F68" s="198"/>
      <c r="G68" s="198"/>
    </row>
    <row r="69" spans="1:7" ht="15" thickBot="1" x14ac:dyDescent="0.25">
      <c r="A69" s="201"/>
      <c r="B69" s="16"/>
      <c r="C69" s="17"/>
      <c r="D69" s="16"/>
      <c r="E69" s="18">
        <v>0</v>
      </c>
      <c r="F69" s="17"/>
      <c r="G69" s="1">
        <f>+E69*F69</f>
        <v>0</v>
      </c>
    </row>
    <row r="70" spans="1:7" ht="12.75" customHeight="1" x14ac:dyDescent="0.2">
      <c r="A70" s="202"/>
      <c r="B70" s="204"/>
      <c r="C70" s="206"/>
      <c r="D70" s="204"/>
      <c r="E70" s="208">
        <v>0</v>
      </c>
      <c r="F70" s="206"/>
      <c r="G70" s="209">
        <f>+E70*F70</f>
        <v>0</v>
      </c>
    </row>
    <row r="71" spans="1:7" ht="13.5" customHeight="1" thickBot="1" x14ac:dyDescent="0.25">
      <c r="A71" s="202"/>
      <c r="B71" s="205"/>
      <c r="C71" s="207"/>
      <c r="D71" s="205"/>
      <c r="E71" s="207"/>
      <c r="F71" s="207"/>
      <c r="G71" s="210"/>
    </row>
    <row r="72" spans="1:7" ht="12.75" customHeight="1" x14ac:dyDescent="0.2">
      <c r="A72" s="202"/>
      <c r="B72" s="204"/>
      <c r="C72" s="206"/>
      <c r="D72" s="204"/>
      <c r="E72" s="208">
        <v>0</v>
      </c>
      <c r="F72" s="206"/>
      <c r="G72" s="209">
        <f>+E72*F72</f>
        <v>0</v>
      </c>
    </row>
    <row r="73" spans="1:7" ht="13.5" customHeight="1" thickBot="1" x14ac:dyDescent="0.25">
      <c r="A73" s="202"/>
      <c r="B73" s="205"/>
      <c r="C73" s="207"/>
      <c r="D73" s="205"/>
      <c r="E73" s="207"/>
      <c r="F73" s="207"/>
      <c r="G73" s="210"/>
    </row>
    <row r="74" spans="1:7" ht="15" thickBot="1" x14ac:dyDescent="0.25">
      <c r="A74" s="202"/>
      <c r="B74" s="16"/>
      <c r="C74" s="17"/>
      <c r="D74" s="16"/>
      <c r="E74" s="18">
        <v>0</v>
      </c>
      <c r="F74" s="17"/>
      <c r="G74" s="1">
        <f>+E74*F74</f>
        <v>0</v>
      </c>
    </row>
    <row r="75" spans="1:7" ht="15" thickBot="1" x14ac:dyDescent="0.25">
      <c r="A75" s="202"/>
      <c r="B75" s="16"/>
      <c r="C75" s="17"/>
      <c r="D75" s="16"/>
      <c r="E75" s="18">
        <v>0</v>
      </c>
      <c r="F75" s="17"/>
      <c r="G75" s="1">
        <f>+E75*F75</f>
        <v>0</v>
      </c>
    </row>
    <row r="76" spans="1:7" ht="15" thickBot="1" x14ac:dyDescent="0.25">
      <c r="A76" s="203"/>
      <c r="B76" s="16"/>
      <c r="C76" s="17"/>
      <c r="D76" s="16"/>
      <c r="E76" s="18"/>
      <c r="F76" s="19"/>
      <c r="G76" s="1">
        <f>+E76*F76</f>
        <v>0</v>
      </c>
    </row>
    <row r="77" spans="1:7" ht="24" thickBot="1" x14ac:dyDescent="0.4">
      <c r="E77" s="13">
        <f>SUM(E69:E76)*20/100</f>
        <v>0</v>
      </c>
      <c r="F77" s="14"/>
      <c r="G77" s="15">
        <f>SUM(G69:G76)</f>
        <v>0</v>
      </c>
    </row>
    <row r="78" spans="1:7" ht="13.5" thickBot="1" x14ac:dyDescent="0.25"/>
    <row r="79" spans="1:7" ht="27" thickBot="1" x14ac:dyDescent="0.25">
      <c r="A79" s="10" t="s">
        <v>81</v>
      </c>
      <c r="B79" s="11"/>
      <c r="C79" s="11"/>
      <c r="D79" s="11"/>
      <c r="E79" s="11"/>
      <c r="F79" s="11"/>
      <c r="G79" s="12"/>
    </row>
    <row r="80" spans="1:7" ht="15.75" thickBot="1" x14ac:dyDescent="0.25">
      <c r="A80" s="197" t="s">
        <v>75</v>
      </c>
      <c r="B80" s="197" t="s">
        <v>51</v>
      </c>
      <c r="C80" s="199" t="s">
        <v>50</v>
      </c>
      <c r="D80" s="200"/>
      <c r="E80" s="197" t="s">
        <v>47</v>
      </c>
      <c r="F80" s="197" t="s">
        <v>46</v>
      </c>
      <c r="G80" s="197" t="s">
        <v>45</v>
      </c>
    </row>
    <row r="81" spans="1:7" ht="30.75" thickBot="1" x14ac:dyDescent="0.25">
      <c r="A81" s="198"/>
      <c r="B81" s="198"/>
      <c r="C81" s="5" t="s">
        <v>44</v>
      </c>
      <c r="D81" s="5" t="s">
        <v>43</v>
      </c>
      <c r="E81" s="198"/>
      <c r="F81" s="198"/>
      <c r="G81" s="198"/>
    </row>
    <row r="82" spans="1:7" ht="15" thickBot="1" x14ac:dyDescent="0.25">
      <c r="A82" s="201"/>
      <c r="B82" s="16"/>
      <c r="C82" s="17"/>
      <c r="D82" s="16"/>
      <c r="E82" s="18">
        <v>0</v>
      </c>
      <c r="F82" s="17"/>
      <c r="G82" s="1">
        <f>+E82*F82</f>
        <v>0</v>
      </c>
    </row>
    <row r="83" spans="1:7" ht="12.75" customHeight="1" x14ac:dyDescent="0.2">
      <c r="A83" s="202"/>
      <c r="B83" s="204"/>
      <c r="C83" s="206"/>
      <c r="D83" s="204"/>
      <c r="E83" s="208">
        <v>0</v>
      </c>
      <c r="F83" s="206"/>
      <c r="G83" s="209">
        <f>+E83*F83</f>
        <v>0</v>
      </c>
    </row>
    <row r="84" spans="1:7" ht="13.5" customHeight="1" thickBot="1" x14ac:dyDescent="0.25">
      <c r="A84" s="202"/>
      <c r="B84" s="205"/>
      <c r="C84" s="207"/>
      <c r="D84" s="205"/>
      <c r="E84" s="207"/>
      <c r="F84" s="207"/>
      <c r="G84" s="210"/>
    </row>
    <row r="85" spans="1:7" ht="12.75" customHeight="1" x14ac:dyDescent="0.2">
      <c r="A85" s="202"/>
      <c r="B85" s="204"/>
      <c r="C85" s="206"/>
      <c r="D85" s="204"/>
      <c r="E85" s="208">
        <v>0</v>
      </c>
      <c r="F85" s="206"/>
      <c r="G85" s="209">
        <f>+E85*F85</f>
        <v>0</v>
      </c>
    </row>
    <row r="86" spans="1:7" ht="13.5" customHeight="1" thickBot="1" x14ac:dyDescent="0.25">
      <c r="A86" s="202"/>
      <c r="B86" s="205"/>
      <c r="C86" s="207"/>
      <c r="D86" s="205"/>
      <c r="E86" s="207"/>
      <c r="F86" s="207"/>
      <c r="G86" s="210"/>
    </row>
    <row r="87" spans="1:7" ht="15" thickBot="1" x14ac:dyDescent="0.25">
      <c r="A87" s="202"/>
      <c r="B87" s="16"/>
      <c r="C87" s="17"/>
      <c r="D87" s="16"/>
      <c r="E87" s="18">
        <v>0</v>
      </c>
      <c r="F87" s="17"/>
      <c r="G87" s="1">
        <f>+E87*F87</f>
        <v>0</v>
      </c>
    </row>
    <row r="88" spans="1:7" ht="15" thickBot="1" x14ac:dyDescent="0.25">
      <c r="A88" s="202"/>
      <c r="B88" s="16"/>
      <c r="C88" s="17"/>
      <c r="D88" s="16"/>
      <c r="E88" s="18">
        <v>0</v>
      </c>
      <c r="F88" s="17"/>
      <c r="G88" s="1">
        <f>+E88*F88</f>
        <v>0</v>
      </c>
    </row>
    <row r="89" spans="1:7" ht="15" thickBot="1" x14ac:dyDescent="0.25">
      <c r="A89" s="203"/>
      <c r="B89" s="16"/>
      <c r="C89" s="17"/>
      <c r="D89" s="16"/>
      <c r="E89" s="18"/>
      <c r="F89" s="19"/>
      <c r="G89" s="1">
        <f>+E89*F89</f>
        <v>0</v>
      </c>
    </row>
    <row r="90" spans="1:7" ht="24" thickBot="1" x14ac:dyDescent="0.4">
      <c r="E90" s="13">
        <f>SUM(E82:E89)*20/100</f>
        <v>0</v>
      </c>
      <c r="F90" s="14"/>
      <c r="G90" s="15">
        <f>SUM(G82:G89)</f>
        <v>0</v>
      </c>
    </row>
    <row r="91" spans="1:7" ht="13.5" thickBot="1" x14ac:dyDescent="0.25"/>
    <row r="92" spans="1:7" ht="27" thickBot="1" x14ac:dyDescent="0.25">
      <c r="A92" s="10" t="s">
        <v>82</v>
      </c>
      <c r="B92" s="11"/>
      <c r="C92" s="11"/>
      <c r="D92" s="11"/>
      <c r="E92" s="11"/>
      <c r="F92" s="11"/>
      <c r="G92" s="12"/>
    </row>
    <row r="93" spans="1:7" ht="15.75" thickBot="1" x14ac:dyDescent="0.25">
      <c r="A93" s="197" t="s">
        <v>75</v>
      </c>
      <c r="B93" s="197" t="s">
        <v>51</v>
      </c>
      <c r="C93" s="199" t="s">
        <v>50</v>
      </c>
      <c r="D93" s="200"/>
      <c r="E93" s="197" t="s">
        <v>47</v>
      </c>
      <c r="F93" s="197" t="s">
        <v>46</v>
      </c>
      <c r="G93" s="197" t="s">
        <v>45</v>
      </c>
    </row>
    <row r="94" spans="1:7" ht="30.75" thickBot="1" x14ac:dyDescent="0.25">
      <c r="A94" s="198"/>
      <c r="B94" s="198"/>
      <c r="C94" s="5" t="s">
        <v>44</v>
      </c>
      <c r="D94" s="5" t="s">
        <v>43</v>
      </c>
      <c r="E94" s="198"/>
      <c r="F94" s="198"/>
      <c r="G94" s="198"/>
    </row>
    <row r="95" spans="1:7" ht="15" thickBot="1" x14ac:dyDescent="0.25">
      <c r="A95" s="201"/>
      <c r="B95" s="16"/>
      <c r="C95" s="17"/>
      <c r="D95" s="16"/>
      <c r="E95" s="18">
        <v>0</v>
      </c>
      <c r="F95" s="17"/>
      <c r="G95" s="1">
        <f>+E95*F95</f>
        <v>0</v>
      </c>
    </row>
    <row r="96" spans="1:7" x14ac:dyDescent="0.2">
      <c r="A96" s="202"/>
      <c r="B96" s="204"/>
      <c r="C96" s="206"/>
      <c r="D96" s="204"/>
      <c r="E96" s="208">
        <v>0</v>
      </c>
      <c r="F96" s="206"/>
      <c r="G96" s="209">
        <f>+E96*F96</f>
        <v>0</v>
      </c>
    </row>
    <row r="97" spans="1:7" ht="13.5" thickBot="1" x14ac:dyDescent="0.25">
      <c r="A97" s="202"/>
      <c r="B97" s="205"/>
      <c r="C97" s="207"/>
      <c r="D97" s="205"/>
      <c r="E97" s="207"/>
      <c r="F97" s="207"/>
      <c r="G97" s="210"/>
    </row>
    <row r="98" spans="1:7" x14ac:dyDescent="0.2">
      <c r="A98" s="202"/>
      <c r="B98" s="204"/>
      <c r="C98" s="206"/>
      <c r="D98" s="204"/>
      <c r="E98" s="208">
        <v>0</v>
      </c>
      <c r="F98" s="206"/>
      <c r="G98" s="209">
        <f>+E98*F98</f>
        <v>0</v>
      </c>
    </row>
    <row r="99" spans="1:7" ht="13.5" thickBot="1" x14ac:dyDescent="0.25">
      <c r="A99" s="202"/>
      <c r="B99" s="205"/>
      <c r="C99" s="207"/>
      <c r="D99" s="205"/>
      <c r="E99" s="207"/>
      <c r="F99" s="207"/>
      <c r="G99" s="210"/>
    </row>
    <row r="100" spans="1:7" ht="15" thickBot="1" x14ac:dyDescent="0.25">
      <c r="A100" s="202"/>
      <c r="B100" s="16"/>
      <c r="C100" s="17"/>
      <c r="D100" s="16"/>
      <c r="E100" s="18">
        <v>0</v>
      </c>
      <c r="F100" s="17"/>
      <c r="G100" s="1">
        <f>+E100*F100</f>
        <v>0</v>
      </c>
    </row>
    <row r="101" spans="1:7" ht="15" thickBot="1" x14ac:dyDescent="0.25">
      <c r="A101" s="202"/>
      <c r="B101" s="16"/>
      <c r="C101" s="17"/>
      <c r="D101" s="16"/>
      <c r="E101" s="18">
        <v>0</v>
      </c>
      <c r="F101" s="17"/>
      <c r="G101" s="1">
        <f>+E101*F101</f>
        <v>0</v>
      </c>
    </row>
    <row r="102" spans="1:7" ht="15" thickBot="1" x14ac:dyDescent="0.25">
      <c r="A102" s="203"/>
      <c r="B102" s="16"/>
      <c r="C102" s="17"/>
      <c r="D102" s="16"/>
      <c r="E102" s="18"/>
      <c r="F102" s="19"/>
      <c r="G102" s="1">
        <f>+E102*F102</f>
        <v>0</v>
      </c>
    </row>
    <row r="103" spans="1:7" ht="24" thickBot="1" x14ac:dyDescent="0.4">
      <c r="E103" s="13">
        <f>SUM(E95:E102)*20/100</f>
        <v>0</v>
      </c>
      <c r="F103" s="14"/>
      <c r="G103" s="15">
        <f>SUM(G95:G102)</f>
        <v>0</v>
      </c>
    </row>
    <row r="104" spans="1:7" ht="13.5" thickBot="1" x14ac:dyDescent="0.25"/>
    <row r="105" spans="1:7" ht="27" thickBot="1" x14ac:dyDescent="0.25">
      <c r="A105" s="10" t="s">
        <v>92</v>
      </c>
      <c r="B105" s="11"/>
      <c r="C105" s="11"/>
      <c r="D105" s="11"/>
      <c r="E105" s="11"/>
      <c r="F105" s="11"/>
      <c r="G105" s="12"/>
    </row>
    <row r="106" spans="1:7" ht="15.75" thickBot="1" x14ac:dyDescent="0.25">
      <c r="A106" s="197" t="s">
        <v>75</v>
      </c>
      <c r="B106" s="197" t="s">
        <v>51</v>
      </c>
      <c r="C106" s="199" t="s">
        <v>50</v>
      </c>
      <c r="D106" s="200"/>
      <c r="E106" s="197" t="s">
        <v>47</v>
      </c>
      <c r="F106" s="197" t="s">
        <v>46</v>
      </c>
      <c r="G106" s="197" t="s">
        <v>45</v>
      </c>
    </row>
    <row r="107" spans="1:7" ht="30.75" thickBot="1" x14ac:dyDescent="0.25">
      <c r="A107" s="198"/>
      <c r="B107" s="198"/>
      <c r="C107" s="5" t="s">
        <v>44</v>
      </c>
      <c r="D107" s="5" t="s">
        <v>43</v>
      </c>
      <c r="E107" s="198"/>
      <c r="F107" s="198"/>
      <c r="G107" s="198"/>
    </row>
    <row r="108" spans="1:7" ht="15" thickBot="1" x14ac:dyDescent="0.25">
      <c r="A108" s="201"/>
      <c r="B108" s="16"/>
      <c r="C108" s="17"/>
      <c r="D108" s="16"/>
      <c r="E108" s="18">
        <v>0</v>
      </c>
      <c r="F108" s="17"/>
      <c r="G108" s="1">
        <f>+E108*F108</f>
        <v>0</v>
      </c>
    </row>
    <row r="109" spans="1:7" x14ac:dyDescent="0.2">
      <c r="A109" s="202"/>
      <c r="B109" s="204"/>
      <c r="C109" s="206"/>
      <c r="D109" s="204"/>
      <c r="E109" s="208">
        <v>0</v>
      </c>
      <c r="F109" s="206"/>
      <c r="G109" s="209">
        <f>+E109*F109</f>
        <v>0</v>
      </c>
    </row>
    <row r="110" spans="1:7" ht="13.5" thickBot="1" x14ac:dyDescent="0.25">
      <c r="A110" s="202"/>
      <c r="B110" s="205"/>
      <c r="C110" s="207"/>
      <c r="D110" s="205"/>
      <c r="E110" s="207"/>
      <c r="F110" s="207"/>
      <c r="G110" s="210"/>
    </row>
    <row r="111" spans="1:7" x14ac:dyDescent="0.2">
      <c r="A111" s="202"/>
      <c r="B111" s="204"/>
      <c r="C111" s="206"/>
      <c r="D111" s="204"/>
      <c r="E111" s="208">
        <v>0</v>
      </c>
      <c r="F111" s="206"/>
      <c r="G111" s="209">
        <f>+E111*F111</f>
        <v>0</v>
      </c>
    </row>
    <row r="112" spans="1:7" ht="13.5" thickBot="1" x14ac:dyDescent="0.25">
      <c r="A112" s="202"/>
      <c r="B112" s="205"/>
      <c r="C112" s="207"/>
      <c r="D112" s="205"/>
      <c r="E112" s="207"/>
      <c r="F112" s="207"/>
      <c r="G112" s="210"/>
    </row>
    <row r="113" spans="1:7" ht="15" thickBot="1" x14ac:dyDescent="0.25">
      <c r="A113" s="202"/>
      <c r="B113" s="16"/>
      <c r="C113" s="17"/>
      <c r="D113" s="16"/>
      <c r="E113" s="18">
        <v>0</v>
      </c>
      <c r="F113" s="17"/>
      <c r="G113" s="1">
        <f>+E113*F113</f>
        <v>0</v>
      </c>
    </row>
    <row r="114" spans="1:7" ht="15" thickBot="1" x14ac:dyDescent="0.25">
      <c r="A114" s="202"/>
      <c r="B114" s="16"/>
      <c r="C114" s="17"/>
      <c r="D114" s="16"/>
      <c r="E114" s="18">
        <v>0</v>
      </c>
      <c r="F114" s="17"/>
      <c r="G114" s="1">
        <f>+E114*F114</f>
        <v>0</v>
      </c>
    </row>
    <row r="115" spans="1:7" ht="15" thickBot="1" x14ac:dyDescent="0.25">
      <c r="A115" s="203"/>
      <c r="B115" s="16"/>
      <c r="C115" s="17"/>
      <c r="D115" s="16"/>
      <c r="E115" s="18"/>
      <c r="F115" s="19"/>
      <c r="G115" s="1">
        <f>+E115*F115</f>
        <v>0</v>
      </c>
    </row>
    <row r="116" spans="1:7" ht="24" thickBot="1" x14ac:dyDescent="0.4">
      <c r="E116" s="13">
        <f>SUM(E108:E115)*20/100</f>
        <v>0</v>
      </c>
      <c r="F116" s="14"/>
      <c r="G116" s="15">
        <f>SUM(G108:G115)</f>
        <v>0</v>
      </c>
    </row>
    <row r="117" spans="1:7" ht="13.5" thickBot="1" x14ac:dyDescent="0.25"/>
    <row r="118" spans="1:7" ht="27" thickBot="1" x14ac:dyDescent="0.25">
      <c r="A118" s="10" t="s">
        <v>91</v>
      </c>
      <c r="B118" s="11"/>
      <c r="C118" s="11"/>
      <c r="D118" s="11"/>
      <c r="E118" s="11"/>
      <c r="F118" s="11"/>
      <c r="G118" s="12"/>
    </row>
    <row r="119" spans="1:7" ht="15.75" thickBot="1" x14ac:dyDescent="0.25">
      <c r="A119" s="197" t="s">
        <v>75</v>
      </c>
      <c r="B119" s="197" t="s">
        <v>51</v>
      </c>
      <c r="C119" s="199" t="s">
        <v>50</v>
      </c>
      <c r="D119" s="200"/>
      <c r="E119" s="197" t="s">
        <v>47</v>
      </c>
      <c r="F119" s="197" t="s">
        <v>46</v>
      </c>
      <c r="G119" s="197" t="s">
        <v>45</v>
      </c>
    </row>
    <row r="120" spans="1:7" ht="30.75" thickBot="1" x14ac:dyDescent="0.25">
      <c r="A120" s="198"/>
      <c r="B120" s="198"/>
      <c r="C120" s="5" t="s">
        <v>44</v>
      </c>
      <c r="D120" s="5" t="s">
        <v>43</v>
      </c>
      <c r="E120" s="198"/>
      <c r="F120" s="198"/>
      <c r="G120" s="198"/>
    </row>
    <row r="121" spans="1:7" ht="15" thickBot="1" x14ac:dyDescent="0.25">
      <c r="A121" s="201"/>
      <c r="B121" s="16"/>
      <c r="C121" s="17"/>
      <c r="D121" s="16"/>
      <c r="E121" s="18">
        <v>0</v>
      </c>
      <c r="F121" s="17"/>
      <c r="G121" s="1">
        <f>+E121*F121</f>
        <v>0</v>
      </c>
    </row>
    <row r="122" spans="1:7" x14ac:dyDescent="0.2">
      <c r="A122" s="202"/>
      <c r="B122" s="204"/>
      <c r="C122" s="206"/>
      <c r="D122" s="204"/>
      <c r="E122" s="208">
        <v>0</v>
      </c>
      <c r="F122" s="206"/>
      <c r="G122" s="209">
        <f>+E122*F122</f>
        <v>0</v>
      </c>
    </row>
    <row r="123" spans="1:7" ht="13.5" thickBot="1" x14ac:dyDescent="0.25">
      <c r="A123" s="202"/>
      <c r="B123" s="205"/>
      <c r="C123" s="207"/>
      <c r="D123" s="205"/>
      <c r="E123" s="207"/>
      <c r="F123" s="207"/>
      <c r="G123" s="210"/>
    </row>
    <row r="124" spans="1:7" x14ac:dyDescent="0.2">
      <c r="A124" s="202"/>
      <c r="B124" s="204"/>
      <c r="C124" s="206"/>
      <c r="D124" s="204"/>
      <c r="E124" s="208">
        <v>0</v>
      </c>
      <c r="F124" s="206"/>
      <c r="G124" s="209">
        <f>+E124*F124</f>
        <v>0</v>
      </c>
    </row>
    <row r="125" spans="1:7" ht="13.5" thickBot="1" x14ac:dyDescent="0.25">
      <c r="A125" s="202"/>
      <c r="B125" s="205"/>
      <c r="C125" s="207"/>
      <c r="D125" s="205"/>
      <c r="E125" s="207"/>
      <c r="F125" s="207"/>
      <c r="G125" s="210"/>
    </row>
    <row r="126" spans="1:7" ht="15" thickBot="1" x14ac:dyDescent="0.25">
      <c r="A126" s="202"/>
      <c r="B126" s="16"/>
      <c r="C126" s="17"/>
      <c r="D126" s="16"/>
      <c r="E126" s="18">
        <v>0</v>
      </c>
      <c r="F126" s="17"/>
      <c r="G126" s="1">
        <f>+E126*F126</f>
        <v>0</v>
      </c>
    </row>
    <row r="127" spans="1:7" ht="15" thickBot="1" x14ac:dyDescent="0.25">
      <c r="A127" s="202"/>
      <c r="B127" s="16"/>
      <c r="C127" s="17"/>
      <c r="D127" s="16"/>
      <c r="E127" s="18">
        <v>0</v>
      </c>
      <c r="F127" s="17"/>
      <c r="G127" s="1">
        <f>+E127*F127</f>
        <v>0</v>
      </c>
    </row>
    <row r="128" spans="1:7" ht="15" thickBot="1" x14ac:dyDescent="0.25">
      <c r="A128" s="203"/>
      <c r="B128" s="16"/>
      <c r="C128" s="17"/>
      <c r="D128" s="16"/>
      <c r="E128" s="18"/>
      <c r="F128" s="19"/>
      <c r="G128" s="1">
        <f>+E128*F128</f>
        <v>0</v>
      </c>
    </row>
    <row r="129" spans="5:7" ht="24" thickBot="1" x14ac:dyDescent="0.4">
      <c r="E129" s="13">
        <f>SUM(E121:E128)*20/100</f>
        <v>0</v>
      </c>
      <c r="F129" s="14"/>
      <c r="G129" s="15">
        <f>SUM(G121:G128)</f>
        <v>0</v>
      </c>
    </row>
  </sheetData>
  <sheetProtection formatCells="0"/>
  <mergeCells count="190">
    <mergeCell ref="C2:D2"/>
    <mergeCell ref="B2:B3"/>
    <mergeCell ref="A2:A3"/>
    <mergeCell ref="A15:A16"/>
    <mergeCell ref="B15:B16"/>
    <mergeCell ref="C15:D15"/>
    <mergeCell ref="G7:G8"/>
    <mergeCell ref="G2:G3"/>
    <mergeCell ref="F2:F3"/>
    <mergeCell ref="E2:E3"/>
    <mergeCell ref="E5:E6"/>
    <mergeCell ref="F5:F6"/>
    <mergeCell ref="G5:G6"/>
    <mergeCell ref="B7:B8"/>
    <mergeCell ref="C7:C8"/>
    <mergeCell ref="D7:D8"/>
    <mergeCell ref="E7:E8"/>
    <mergeCell ref="F7:F8"/>
    <mergeCell ref="A4:A11"/>
    <mergeCell ref="B5:B6"/>
    <mergeCell ref="C5:C6"/>
    <mergeCell ref="D5:D6"/>
    <mergeCell ref="E15:E16"/>
    <mergeCell ref="F15:F16"/>
    <mergeCell ref="G15:G16"/>
    <mergeCell ref="A17:A24"/>
    <mergeCell ref="B18:B19"/>
    <mergeCell ref="C18:C19"/>
    <mergeCell ref="D18:D19"/>
    <mergeCell ref="E18:E19"/>
    <mergeCell ref="F18:F19"/>
    <mergeCell ref="G18:G19"/>
    <mergeCell ref="A28:A29"/>
    <mergeCell ref="B28:B29"/>
    <mergeCell ref="C28:D28"/>
    <mergeCell ref="E28:E29"/>
    <mergeCell ref="F28:F29"/>
    <mergeCell ref="G28:G29"/>
    <mergeCell ref="B20:B21"/>
    <mergeCell ref="C20:C21"/>
    <mergeCell ref="D20:D21"/>
    <mergeCell ref="E20:E21"/>
    <mergeCell ref="F20:F21"/>
    <mergeCell ref="G20:G21"/>
    <mergeCell ref="A41:A42"/>
    <mergeCell ref="B41:B42"/>
    <mergeCell ref="C41:D41"/>
    <mergeCell ref="E41:E42"/>
    <mergeCell ref="F41:F42"/>
    <mergeCell ref="G41:G42"/>
    <mergeCell ref="G31:G32"/>
    <mergeCell ref="B33:B34"/>
    <mergeCell ref="C33:C34"/>
    <mergeCell ref="D33:D34"/>
    <mergeCell ref="E33:E34"/>
    <mergeCell ref="F33:F34"/>
    <mergeCell ref="G33:G34"/>
    <mergeCell ref="A30:A37"/>
    <mergeCell ref="B31:B32"/>
    <mergeCell ref="C31:C32"/>
    <mergeCell ref="D31:D32"/>
    <mergeCell ref="E31:E32"/>
    <mergeCell ref="F31:F32"/>
    <mergeCell ref="A54:A55"/>
    <mergeCell ref="B54:B55"/>
    <mergeCell ref="C54:D54"/>
    <mergeCell ref="E54:E55"/>
    <mergeCell ref="F54:F55"/>
    <mergeCell ref="G54:G55"/>
    <mergeCell ref="G44:G45"/>
    <mergeCell ref="B46:B47"/>
    <mergeCell ref="C46:C47"/>
    <mergeCell ref="D46:D47"/>
    <mergeCell ref="E46:E47"/>
    <mergeCell ref="F46:F47"/>
    <mergeCell ref="G46:G47"/>
    <mergeCell ref="A43:A50"/>
    <mergeCell ref="B44:B45"/>
    <mergeCell ref="C44:C45"/>
    <mergeCell ref="D44:D45"/>
    <mergeCell ref="E44:E45"/>
    <mergeCell ref="F44:F45"/>
    <mergeCell ref="A67:A68"/>
    <mergeCell ref="B67:B68"/>
    <mergeCell ref="C67:D67"/>
    <mergeCell ref="E67:E68"/>
    <mergeCell ref="F67:F68"/>
    <mergeCell ref="G67:G68"/>
    <mergeCell ref="G57:G58"/>
    <mergeCell ref="B59:B60"/>
    <mergeCell ref="C59:C60"/>
    <mergeCell ref="D59:D60"/>
    <mergeCell ref="E59:E60"/>
    <mergeCell ref="F59:F60"/>
    <mergeCell ref="G59:G60"/>
    <mergeCell ref="A56:A63"/>
    <mergeCell ref="B57:B58"/>
    <mergeCell ref="C57:C58"/>
    <mergeCell ref="D57:D58"/>
    <mergeCell ref="E57:E58"/>
    <mergeCell ref="F57:F58"/>
    <mergeCell ref="A80:A81"/>
    <mergeCell ref="B80:B81"/>
    <mergeCell ref="C80:D80"/>
    <mergeCell ref="E80:E81"/>
    <mergeCell ref="F80:F81"/>
    <mergeCell ref="G80:G81"/>
    <mergeCell ref="G70:G71"/>
    <mergeCell ref="B72:B73"/>
    <mergeCell ref="C72:C73"/>
    <mergeCell ref="D72:D73"/>
    <mergeCell ref="E72:E73"/>
    <mergeCell ref="F72:F73"/>
    <mergeCell ref="G72:G73"/>
    <mergeCell ref="A69:A76"/>
    <mergeCell ref="B70:B71"/>
    <mergeCell ref="C70:C71"/>
    <mergeCell ref="D70:D71"/>
    <mergeCell ref="E70:E71"/>
    <mergeCell ref="F70:F71"/>
    <mergeCell ref="A93:A94"/>
    <mergeCell ref="B93:B94"/>
    <mergeCell ref="C93:D93"/>
    <mergeCell ref="E93:E94"/>
    <mergeCell ref="F93:F94"/>
    <mergeCell ref="G93:G94"/>
    <mergeCell ref="G83:G84"/>
    <mergeCell ref="B85:B86"/>
    <mergeCell ref="C85:C86"/>
    <mergeCell ref="D85:D86"/>
    <mergeCell ref="E85:E86"/>
    <mergeCell ref="F85:F86"/>
    <mergeCell ref="G85:G86"/>
    <mergeCell ref="A82:A89"/>
    <mergeCell ref="B83:B84"/>
    <mergeCell ref="C83:C84"/>
    <mergeCell ref="D83:D84"/>
    <mergeCell ref="E83:E84"/>
    <mergeCell ref="F83:F84"/>
    <mergeCell ref="G96:G97"/>
    <mergeCell ref="B98:B99"/>
    <mergeCell ref="C98:C99"/>
    <mergeCell ref="D98:D99"/>
    <mergeCell ref="E98:E99"/>
    <mergeCell ref="F98:F99"/>
    <mergeCell ref="G98:G99"/>
    <mergeCell ref="A95:A102"/>
    <mergeCell ref="B96:B97"/>
    <mergeCell ref="C96:C97"/>
    <mergeCell ref="D96:D97"/>
    <mergeCell ref="E96:E97"/>
    <mergeCell ref="F96:F97"/>
    <mergeCell ref="A106:A107"/>
    <mergeCell ref="B106:B107"/>
    <mergeCell ref="C106:D106"/>
    <mergeCell ref="E106:E107"/>
    <mergeCell ref="F106:F107"/>
    <mergeCell ref="G106:G107"/>
    <mergeCell ref="A108:A115"/>
    <mergeCell ref="B109:B110"/>
    <mergeCell ref="C109:C110"/>
    <mergeCell ref="D109:D110"/>
    <mergeCell ref="E109:E110"/>
    <mergeCell ref="F109:F110"/>
    <mergeCell ref="G109:G110"/>
    <mergeCell ref="B111:B112"/>
    <mergeCell ref="C111:C112"/>
    <mergeCell ref="D111:D112"/>
    <mergeCell ref="E111:E112"/>
    <mergeCell ref="F111:F112"/>
    <mergeCell ref="G111:G112"/>
    <mergeCell ref="A119:A120"/>
    <mergeCell ref="B119:B120"/>
    <mergeCell ref="C119:D119"/>
    <mergeCell ref="E119:E120"/>
    <mergeCell ref="F119:F120"/>
    <mergeCell ref="G119:G120"/>
    <mergeCell ref="A121:A128"/>
    <mergeCell ref="B122:B123"/>
    <mergeCell ref="C122:C123"/>
    <mergeCell ref="D122:D123"/>
    <mergeCell ref="E122:E123"/>
    <mergeCell ref="F122:F123"/>
    <mergeCell ref="G122:G123"/>
    <mergeCell ref="B124:B125"/>
    <mergeCell ref="C124:C125"/>
    <mergeCell ref="D124:D125"/>
    <mergeCell ref="E124:E125"/>
    <mergeCell ref="F124:F125"/>
    <mergeCell ref="G124:G12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1" sqref="H11"/>
    </sheetView>
  </sheetViews>
  <sheetFormatPr defaultColWidth="14.140625" defaultRowHeight="27" customHeight="1" x14ac:dyDescent="0.2"/>
  <cols>
    <col min="1" max="16384" width="14.140625" style="33"/>
  </cols>
  <sheetData>
    <row r="1" spans="1:9" ht="27" customHeight="1" thickBot="1" x14ac:dyDescent="0.25">
      <c r="A1" s="211" t="s">
        <v>55</v>
      </c>
      <c r="B1" s="212"/>
      <c r="C1" s="212"/>
      <c r="D1" s="212"/>
      <c r="E1" s="212"/>
      <c r="F1" s="212"/>
      <c r="G1" s="212"/>
      <c r="H1" s="212"/>
      <c r="I1" s="213"/>
    </row>
    <row r="2" spans="1:9" ht="27" customHeight="1" thickBot="1" x14ac:dyDescent="0.25">
      <c r="A2" s="197" t="s">
        <v>52</v>
      </c>
      <c r="B2" s="197" t="s">
        <v>51</v>
      </c>
      <c r="C2" s="199" t="s">
        <v>50</v>
      </c>
      <c r="D2" s="200"/>
      <c r="E2" s="197" t="s">
        <v>49</v>
      </c>
      <c r="F2" s="197" t="s">
        <v>48</v>
      </c>
      <c r="G2" s="197" t="s">
        <v>47</v>
      </c>
      <c r="H2" s="197" t="s">
        <v>46</v>
      </c>
      <c r="I2" s="197" t="s">
        <v>45</v>
      </c>
    </row>
    <row r="3" spans="1:9" ht="27" customHeight="1" thickBot="1" x14ac:dyDescent="0.25">
      <c r="A3" s="198"/>
      <c r="B3" s="198"/>
      <c r="C3" s="5" t="s">
        <v>44</v>
      </c>
      <c r="D3" s="5" t="s">
        <v>43</v>
      </c>
      <c r="E3" s="198"/>
      <c r="F3" s="198"/>
      <c r="G3" s="198"/>
      <c r="H3" s="198"/>
      <c r="I3" s="198"/>
    </row>
    <row r="4" spans="1:9" ht="27" customHeight="1" thickBot="1" x14ac:dyDescent="0.25">
      <c r="A4" s="214" t="s">
        <v>55</v>
      </c>
      <c r="B4" s="4"/>
      <c r="C4" s="1"/>
      <c r="D4" s="4"/>
      <c r="E4" s="4"/>
      <c r="F4" s="4"/>
      <c r="G4" s="3">
        <v>0.2</v>
      </c>
      <c r="H4" s="1">
        <v>3</v>
      </c>
      <c r="I4" s="1">
        <f>+G4*H4</f>
        <v>0.60000000000000009</v>
      </c>
    </row>
    <row r="5" spans="1:9" ht="27" customHeight="1" x14ac:dyDescent="0.2">
      <c r="A5" s="215"/>
      <c r="B5" s="217"/>
      <c r="C5" s="209"/>
      <c r="D5" s="217"/>
      <c r="E5" s="217"/>
      <c r="F5" s="217"/>
      <c r="G5" s="219">
        <v>0.2</v>
      </c>
      <c r="H5" s="209">
        <v>3</v>
      </c>
      <c r="I5" s="209">
        <f>+G5*H5</f>
        <v>0.60000000000000009</v>
      </c>
    </row>
    <row r="6" spans="1:9" ht="27" customHeight="1" thickBot="1" x14ac:dyDescent="0.25">
      <c r="A6" s="215"/>
      <c r="B6" s="218"/>
      <c r="C6" s="210"/>
      <c r="D6" s="218"/>
      <c r="E6" s="218"/>
      <c r="F6" s="218"/>
      <c r="G6" s="210"/>
      <c r="H6" s="210"/>
      <c r="I6" s="210"/>
    </row>
    <row r="7" spans="1:9" ht="27" customHeight="1" x14ac:dyDescent="0.2">
      <c r="A7" s="215"/>
      <c r="B7" s="217"/>
      <c r="C7" s="209"/>
      <c r="D7" s="217"/>
      <c r="E7" s="217"/>
      <c r="F7" s="217"/>
      <c r="G7" s="219">
        <v>0.2</v>
      </c>
      <c r="H7" s="209">
        <v>3</v>
      </c>
      <c r="I7" s="209">
        <f>+G7*H7</f>
        <v>0.60000000000000009</v>
      </c>
    </row>
    <row r="8" spans="1:9" ht="27" customHeight="1" thickBot="1" x14ac:dyDescent="0.25">
      <c r="A8" s="215"/>
      <c r="B8" s="218"/>
      <c r="C8" s="210"/>
      <c r="D8" s="218"/>
      <c r="E8" s="218"/>
      <c r="F8" s="218"/>
      <c r="G8" s="210"/>
      <c r="H8" s="210"/>
      <c r="I8" s="210"/>
    </row>
    <row r="9" spans="1:9" ht="27" customHeight="1" thickBot="1" x14ac:dyDescent="0.25">
      <c r="A9" s="215"/>
      <c r="B9" s="4"/>
      <c r="C9" s="1"/>
      <c r="D9" s="4"/>
      <c r="E9" s="4"/>
      <c r="F9" s="4"/>
      <c r="G9" s="3">
        <v>0.2</v>
      </c>
      <c r="H9" s="1">
        <v>3</v>
      </c>
      <c r="I9" s="1">
        <f>+G9*H9</f>
        <v>0.60000000000000009</v>
      </c>
    </row>
    <row r="10" spans="1:9" ht="27" customHeight="1" thickBot="1" x14ac:dyDescent="0.25">
      <c r="A10" s="215"/>
      <c r="B10" s="4"/>
      <c r="C10" s="1"/>
      <c r="D10" s="4"/>
      <c r="E10" s="4"/>
      <c r="F10" s="4"/>
      <c r="G10" s="3">
        <v>0.2</v>
      </c>
      <c r="H10" s="1">
        <v>3</v>
      </c>
      <c r="I10" s="1">
        <f>+G10*H10</f>
        <v>0.60000000000000009</v>
      </c>
    </row>
    <row r="11" spans="1:9" ht="27" customHeight="1" thickBot="1" x14ac:dyDescent="0.25">
      <c r="A11" s="216"/>
      <c r="B11" s="4"/>
      <c r="C11" s="1"/>
      <c r="D11" s="4"/>
      <c r="E11" s="4"/>
      <c r="F11" s="4"/>
      <c r="G11" s="3"/>
      <c r="H11" s="2"/>
      <c r="I11" s="1">
        <f>+G11*H11</f>
        <v>0</v>
      </c>
    </row>
    <row r="12" spans="1:9" ht="27" customHeight="1" thickBot="1" x14ac:dyDescent="0.3">
      <c r="G12" s="34">
        <f>SUM(G4:G11)*20/100</f>
        <v>0.2</v>
      </c>
      <c r="H12" s="35"/>
      <c r="I12" s="36">
        <f>SUM(I4:I11)</f>
        <v>3.0000000000000004</v>
      </c>
    </row>
  </sheetData>
  <mergeCells count="26">
    <mergeCell ref="I7:I8"/>
    <mergeCell ref="G5:G6"/>
    <mergeCell ref="H5:H6"/>
    <mergeCell ref="I5:I6"/>
    <mergeCell ref="B7:B8"/>
    <mergeCell ref="C7:C8"/>
    <mergeCell ref="D7:D8"/>
    <mergeCell ref="E7:E8"/>
    <mergeCell ref="F7:F8"/>
    <mergeCell ref="G7:G8"/>
    <mergeCell ref="H7:H8"/>
    <mergeCell ref="F5:F6"/>
    <mergeCell ref="A4:A11"/>
    <mergeCell ref="B5:B6"/>
    <mergeCell ref="C5:C6"/>
    <mergeCell ref="D5:D6"/>
    <mergeCell ref="E5:E6"/>
    <mergeCell ref="A1:I1"/>
    <mergeCell ref="A2:A3"/>
    <mergeCell ref="B2:B3"/>
    <mergeCell ref="C2:D2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1" sqref="H11"/>
    </sheetView>
  </sheetViews>
  <sheetFormatPr defaultColWidth="10.42578125" defaultRowHeight="36.75" customHeight="1" x14ac:dyDescent="0.2"/>
  <cols>
    <col min="1" max="1" width="10.42578125" style="6"/>
    <col min="2" max="2" width="22.5703125" style="6" customWidth="1"/>
    <col min="3" max="3" width="10.42578125" style="6"/>
    <col min="4" max="4" width="14.7109375" style="6" customWidth="1"/>
    <col min="5" max="5" width="10.42578125" style="6"/>
    <col min="6" max="6" width="30.7109375" style="6" customWidth="1"/>
    <col min="7" max="16384" width="10.42578125" style="6"/>
  </cols>
  <sheetData>
    <row r="1" spans="1:9" ht="36.75" customHeight="1" thickBot="1" x14ac:dyDescent="0.25">
      <c r="A1" s="220" t="s">
        <v>54</v>
      </c>
      <c r="B1" s="221"/>
      <c r="C1" s="221"/>
      <c r="D1" s="221"/>
      <c r="E1" s="221"/>
      <c r="F1" s="221"/>
      <c r="G1" s="221"/>
      <c r="H1" s="221"/>
      <c r="I1" s="222"/>
    </row>
    <row r="2" spans="1:9" ht="36.75" customHeight="1" thickBot="1" x14ac:dyDescent="0.25">
      <c r="A2" s="223" t="s">
        <v>52</v>
      </c>
      <c r="B2" s="223" t="s">
        <v>51</v>
      </c>
      <c r="C2" s="225" t="s">
        <v>50</v>
      </c>
      <c r="D2" s="226"/>
      <c r="E2" s="223" t="s">
        <v>49</v>
      </c>
      <c r="F2" s="223" t="s">
        <v>48</v>
      </c>
      <c r="G2" s="223" t="s">
        <v>47</v>
      </c>
      <c r="H2" s="223" t="s">
        <v>46</v>
      </c>
      <c r="I2" s="223" t="s">
        <v>45</v>
      </c>
    </row>
    <row r="3" spans="1:9" ht="36.75" customHeight="1" thickBot="1" x14ac:dyDescent="0.25">
      <c r="A3" s="224"/>
      <c r="B3" s="224"/>
      <c r="C3" s="26" t="s">
        <v>44</v>
      </c>
      <c r="D3" s="26" t="s">
        <v>43</v>
      </c>
      <c r="E3" s="224"/>
      <c r="F3" s="224"/>
      <c r="G3" s="224"/>
      <c r="H3" s="224"/>
      <c r="I3" s="224"/>
    </row>
    <row r="4" spans="1:9" ht="36.75" customHeight="1" thickBot="1" x14ac:dyDescent="0.25">
      <c r="A4" s="227" t="s">
        <v>54</v>
      </c>
      <c r="B4" s="25"/>
      <c r="C4" s="27"/>
      <c r="D4" s="25"/>
      <c r="E4" s="25"/>
      <c r="F4" s="25"/>
      <c r="G4" s="28">
        <v>0.2</v>
      </c>
      <c r="H4" s="27">
        <v>3</v>
      </c>
      <c r="I4" s="27">
        <f>+G4*H4</f>
        <v>0.60000000000000009</v>
      </c>
    </row>
    <row r="5" spans="1:9" ht="36.75" customHeight="1" x14ac:dyDescent="0.2">
      <c r="A5" s="228"/>
      <c r="B5" s="230"/>
      <c r="C5" s="232"/>
      <c r="D5" s="230"/>
      <c r="E5" s="230"/>
      <c r="F5" s="230"/>
      <c r="G5" s="234">
        <v>0.2</v>
      </c>
      <c r="H5" s="232">
        <v>3</v>
      </c>
      <c r="I5" s="232">
        <f>+G5*H5</f>
        <v>0.60000000000000009</v>
      </c>
    </row>
    <row r="6" spans="1:9" ht="36.75" customHeight="1" thickBot="1" x14ac:dyDescent="0.25">
      <c r="A6" s="228"/>
      <c r="B6" s="231"/>
      <c r="C6" s="233"/>
      <c r="D6" s="231"/>
      <c r="E6" s="231"/>
      <c r="F6" s="231"/>
      <c r="G6" s="233"/>
      <c r="H6" s="233"/>
      <c r="I6" s="233"/>
    </row>
    <row r="7" spans="1:9" ht="36.75" customHeight="1" x14ac:dyDescent="0.2">
      <c r="A7" s="228"/>
      <c r="B7" s="230"/>
      <c r="C7" s="232"/>
      <c r="D7" s="230"/>
      <c r="E7" s="230"/>
      <c r="F7" s="230"/>
      <c r="G7" s="234">
        <v>0.2</v>
      </c>
      <c r="H7" s="232">
        <v>3</v>
      </c>
      <c r="I7" s="232">
        <f>+G7*H7</f>
        <v>0.60000000000000009</v>
      </c>
    </row>
    <row r="8" spans="1:9" ht="36.75" customHeight="1" thickBot="1" x14ac:dyDescent="0.25">
      <c r="A8" s="228"/>
      <c r="B8" s="231"/>
      <c r="C8" s="233"/>
      <c r="D8" s="231"/>
      <c r="E8" s="231"/>
      <c r="F8" s="231"/>
      <c r="G8" s="233"/>
      <c r="H8" s="233"/>
      <c r="I8" s="233"/>
    </row>
    <row r="9" spans="1:9" ht="36.75" customHeight="1" thickBot="1" x14ac:dyDescent="0.25">
      <c r="A9" s="228"/>
      <c r="B9" s="25"/>
      <c r="C9" s="27"/>
      <c r="D9" s="25"/>
      <c r="E9" s="25"/>
      <c r="F9" s="25"/>
      <c r="G9" s="28">
        <v>0.2</v>
      </c>
      <c r="H9" s="27">
        <v>3</v>
      </c>
      <c r="I9" s="27">
        <f>+G9*H9</f>
        <v>0.60000000000000009</v>
      </c>
    </row>
    <row r="10" spans="1:9" ht="36.75" customHeight="1" thickBot="1" x14ac:dyDescent="0.25">
      <c r="A10" s="228"/>
      <c r="B10" s="25"/>
      <c r="C10" s="27"/>
      <c r="D10" s="25"/>
      <c r="E10" s="25"/>
      <c r="F10" s="25"/>
      <c r="G10" s="28">
        <v>0.2</v>
      </c>
      <c r="H10" s="27">
        <v>3</v>
      </c>
      <c r="I10" s="27">
        <f>+G10*H10</f>
        <v>0.60000000000000009</v>
      </c>
    </row>
    <row r="11" spans="1:9" ht="36.75" customHeight="1" thickBot="1" x14ac:dyDescent="0.25">
      <c r="A11" s="229"/>
      <c r="B11" s="25"/>
      <c r="C11" s="27"/>
      <c r="D11" s="25"/>
      <c r="E11" s="25"/>
      <c r="F11" s="25"/>
      <c r="G11" s="28"/>
      <c r="H11" s="29"/>
      <c r="I11" s="27">
        <f>+G11*H11</f>
        <v>0</v>
      </c>
    </row>
    <row r="12" spans="1:9" ht="36.75" customHeight="1" thickBot="1" x14ac:dyDescent="0.25">
      <c r="G12" s="30">
        <f>SUM(G4:G11)*20/100</f>
        <v>0.2</v>
      </c>
      <c r="H12" s="31"/>
      <c r="I12" s="32">
        <f>SUM(I4:I11)</f>
        <v>3.0000000000000004</v>
      </c>
    </row>
  </sheetData>
  <mergeCells count="26">
    <mergeCell ref="I7:I8"/>
    <mergeCell ref="G5:G6"/>
    <mergeCell ref="H5:H6"/>
    <mergeCell ref="I5:I6"/>
    <mergeCell ref="B7:B8"/>
    <mergeCell ref="C7:C8"/>
    <mergeCell ref="D7:D8"/>
    <mergeCell ref="E7:E8"/>
    <mergeCell ref="F7:F8"/>
    <mergeCell ref="G7:G8"/>
    <mergeCell ref="H7:H8"/>
    <mergeCell ref="F5:F6"/>
    <mergeCell ref="A4:A11"/>
    <mergeCell ref="B5:B6"/>
    <mergeCell ref="C5:C6"/>
    <mergeCell ref="D5:D6"/>
    <mergeCell ref="E5:E6"/>
    <mergeCell ref="A1:I1"/>
    <mergeCell ref="A2:A3"/>
    <mergeCell ref="B2:B3"/>
    <mergeCell ref="C2:D2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B2" zoomScale="115" zoomScaleNormal="115" workbookViewId="0">
      <selection activeCell="H2" sqref="H2:H3"/>
    </sheetView>
  </sheetViews>
  <sheetFormatPr defaultColWidth="8.85546875" defaultRowHeight="14.25" x14ac:dyDescent="0.2"/>
  <cols>
    <col min="1" max="1" width="22.7109375" style="33" customWidth="1"/>
    <col min="2" max="2" width="20.28515625" style="33" customWidth="1"/>
    <col min="3" max="3" width="14.7109375" style="33" customWidth="1"/>
    <col min="4" max="4" width="16.28515625" style="33" customWidth="1"/>
    <col min="5" max="5" width="12.7109375" style="33" customWidth="1"/>
    <col min="6" max="6" width="19.28515625" style="33" customWidth="1"/>
    <col min="7" max="7" width="9.85546875" style="33" customWidth="1"/>
    <col min="8" max="8" width="8.28515625" style="33" customWidth="1"/>
    <col min="9" max="9" width="7.28515625" style="33" customWidth="1"/>
    <col min="10" max="16384" width="8.85546875" style="33"/>
  </cols>
  <sheetData>
    <row r="1" spans="1:9" ht="15.75" thickBot="1" x14ac:dyDescent="0.25">
      <c r="A1" s="211" t="s">
        <v>17</v>
      </c>
      <c r="B1" s="212"/>
      <c r="C1" s="212"/>
      <c r="D1" s="212"/>
      <c r="E1" s="212"/>
      <c r="F1" s="212"/>
      <c r="G1" s="212"/>
      <c r="H1" s="212"/>
      <c r="I1" s="213"/>
    </row>
    <row r="2" spans="1:9" ht="15" thickBot="1" x14ac:dyDescent="0.25">
      <c r="A2" s="197" t="s">
        <v>52</v>
      </c>
      <c r="B2" s="223" t="s">
        <v>51</v>
      </c>
      <c r="C2" s="225" t="s">
        <v>50</v>
      </c>
      <c r="D2" s="226"/>
      <c r="E2" s="223" t="s">
        <v>49</v>
      </c>
      <c r="F2" s="223" t="s">
        <v>48</v>
      </c>
      <c r="G2" s="223" t="s">
        <v>47</v>
      </c>
      <c r="H2" s="223" t="s">
        <v>46</v>
      </c>
      <c r="I2" s="223" t="s">
        <v>45</v>
      </c>
    </row>
    <row r="3" spans="1:9" ht="51.75" customHeight="1" thickBot="1" x14ac:dyDescent="0.25">
      <c r="A3" s="198"/>
      <c r="B3" s="224"/>
      <c r="C3" s="26" t="s">
        <v>44</v>
      </c>
      <c r="D3" s="26" t="s">
        <v>43</v>
      </c>
      <c r="E3" s="224"/>
      <c r="F3" s="224"/>
      <c r="G3" s="224"/>
      <c r="H3" s="224"/>
      <c r="I3" s="224"/>
    </row>
    <row r="4" spans="1:9" ht="55.5" customHeight="1" thickBot="1" x14ac:dyDescent="0.25">
      <c r="A4" s="214" t="s">
        <v>17</v>
      </c>
      <c r="B4" s="4"/>
      <c r="C4" s="1"/>
      <c r="D4" s="4"/>
      <c r="E4" s="4"/>
      <c r="F4" s="4"/>
      <c r="G4" s="3">
        <v>0.2</v>
      </c>
      <c r="H4" s="1">
        <v>3</v>
      </c>
      <c r="I4" s="1">
        <f>+G4*H4</f>
        <v>0.60000000000000009</v>
      </c>
    </row>
    <row r="5" spans="1:9" ht="68.25" customHeight="1" x14ac:dyDescent="0.2">
      <c r="A5" s="215"/>
      <c r="B5" s="217"/>
      <c r="C5" s="209"/>
      <c r="D5" s="217"/>
      <c r="E5" s="217"/>
      <c r="F5" s="217"/>
      <c r="G5" s="219">
        <v>0.2</v>
      </c>
      <c r="H5" s="209">
        <v>3</v>
      </c>
      <c r="I5" s="209">
        <f>+G5*H5</f>
        <v>0.60000000000000009</v>
      </c>
    </row>
    <row r="6" spans="1:9" ht="15" thickBot="1" x14ac:dyDescent="0.25">
      <c r="A6" s="215"/>
      <c r="B6" s="218"/>
      <c r="C6" s="210"/>
      <c r="D6" s="218"/>
      <c r="E6" s="218"/>
      <c r="F6" s="218"/>
      <c r="G6" s="210"/>
      <c r="H6" s="210"/>
      <c r="I6" s="210"/>
    </row>
    <row r="7" spans="1:9" x14ac:dyDescent="0.2">
      <c r="A7" s="215"/>
      <c r="B7" s="217"/>
      <c r="C7" s="209"/>
      <c r="D7" s="217"/>
      <c r="E7" s="217"/>
      <c r="F7" s="217"/>
      <c r="G7" s="219">
        <v>0.2</v>
      </c>
      <c r="H7" s="209">
        <v>3</v>
      </c>
      <c r="I7" s="209">
        <f>+G7*H7</f>
        <v>0.60000000000000009</v>
      </c>
    </row>
    <row r="8" spans="1:9" ht="51" customHeight="1" thickBot="1" x14ac:dyDescent="0.25">
      <c r="A8" s="215"/>
      <c r="B8" s="218"/>
      <c r="C8" s="210"/>
      <c r="D8" s="218"/>
      <c r="E8" s="218"/>
      <c r="F8" s="218"/>
      <c r="G8" s="210"/>
      <c r="H8" s="210"/>
      <c r="I8" s="210"/>
    </row>
    <row r="9" spans="1:9" ht="82.5" customHeight="1" thickBot="1" x14ac:dyDescent="0.25">
      <c r="A9" s="215"/>
      <c r="B9" s="4"/>
      <c r="C9" s="1"/>
      <c r="D9" s="4"/>
      <c r="E9" s="4"/>
      <c r="F9" s="4"/>
      <c r="G9" s="3">
        <v>0.2</v>
      </c>
      <c r="H9" s="1">
        <v>3</v>
      </c>
      <c r="I9" s="1">
        <f>+G9*H9</f>
        <v>0.60000000000000009</v>
      </c>
    </row>
    <row r="10" spans="1:9" ht="73.5" customHeight="1" thickBot="1" x14ac:dyDescent="0.25">
      <c r="A10" s="215"/>
      <c r="B10" s="4"/>
      <c r="C10" s="1"/>
      <c r="D10" s="4"/>
      <c r="E10" s="4"/>
      <c r="F10" s="4"/>
      <c r="G10" s="3">
        <v>0.2</v>
      </c>
      <c r="H10" s="1">
        <v>3</v>
      </c>
      <c r="I10" s="1">
        <f>+G10*H10</f>
        <v>0.60000000000000009</v>
      </c>
    </row>
    <row r="11" spans="1:9" ht="15" thickBot="1" x14ac:dyDescent="0.25">
      <c r="A11" s="216"/>
      <c r="B11" s="4"/>
      <c r="C11" s="1"/>
      <c r="D11" s="4"/>
      <c r="E11" s="4"/>
      <c r="F11" s="4"/>
      <c r="G11" s="3"/>
      <c r="H11" s="2"/>
      <c r="I11" s="1">
        <f>+G11*H11</f>
        <v>0</v>
      </c>
    </row>
    <row r="12" spans="1:9" ht="15.75" thickBot="1" x14ac:dyDescent="0.3">
      <c r="G12" s="34">
        <f>SUM(G4:G11)*20/100</f>
        <v>0.2</v>
      </c>
      <c r="H12" s="35"/>
      <c r="I12" s="36">
        <f>SUM(I4:I11)</f>
        <v>3.0000000000000004</v>
      </c>
    </row>
  </sheetData>
  <mergeCells count="26">
    <mergeCell ref="I7:I8"/>
    <mergeCell ref="G5:G6"/>
    <mergeCell ref="H5:H6"/>
    <mergeCell ref="I5:I6"/>
    <mergeCell ref="B7:B8"/>
    <mergeCell ref="C7:C8"/>
    <mergeCell ref="D7:D8"/>
    <mergeCell ref="E7:E8"/>
    <mergeCell ref="F7:F8"/>
    <mergeCell ref="G7:G8"/>
    <mergeCell ref="H7:H8"/>
    <mergeCell ref="F5:F6"/>
    <mergeCell ref="A4:A11"/>
    <mergeCell ref="B5:B6"/>
    <mergeCell ref="C5:C6"/>
    <mergeCell ref="D5:D6"/>
    <mergeCell ref="E5:E6"/>
    <mergeCell ref="A1:I1"/>
    <mergeCell ref="A2:A3"/>
    <mergeCell ref="B2:B3"/>
    <mergeCell ref="C2:D2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2" sqref="H12"/>
    </sheetView>
  </sheetViews>
  <sheetFormatPr defaultRowHeight="12.75" x14ac:dyDescent="0.2"/>
  <cols>
    <col min="1" max="1" width="22.7109375" customWidth="1"/>
    <col min="2" max="2" width="23" customWidth="1"/>
    <col min="3" max="3" width="11.140625" customWidth="1"/>
    <col min="4" max="4" width="19.42578125" customWidth="1"/>
    <col min="5" max="5" width="13.7109375" customWidth="1"/>
    <col min="6" max="6" width="17.7109375" customWidth="1"/>
    <col min="7" max="7" width="10.28515625" customWidth="1"/>
    <col min="8" max="8" width="8.140625" customWidth="1"/>
    <col min="9" max="9" width="7.7109375" customWidth="1"/>
  </cols>
  <sheetData>
    <row r="1" spans="1:9" ht="13.5" thickBot="1" x14ac:dyDescent="0.25">
      <c r="A1" s="220" t="s">
        <v>18</v>
      </c>
      <c r="B1" s="221"/>
      <c r="C1" s="221"/>
      <c r="D1" s="221"/>
      <c r="E1" s="221"/>
      <c r="F1" s="221"/>
      <c r="G1" s="221"/>
      <c r="H1" s="221"/>
      <c r="I1" s="222"/>
    </row>
    <row r="2" spans="1:9" ht="13.5" thickBot="1" x14ac:dyDescent="0.25">
      <c r="A2" s="223" t="s">
        <v>52</v>
      </c>
      <c r="B2" s="223" t="s">
        <v>51</v>
      </c>
      <c r="C2" s="225" t="s">
        <v>50</v>
      </c>
      <c r="D2" s="226"/>
      <c r="E2" s="223" t="s">
        <v>49</v>
      </c>
      <c r="F2" s="223" t="s">
        <v>48</v>
      </c>
      <c r="G2" s="223" t="s">
        <v>47</v>
      </c>
      <c r="H2" s="223" t="s">
        <v>46</v>
      </c>
      <c r="I2" s="223" t="s">
        <v>45</v>
      </c>
    </row>
    <row r="3" spans="1:9" ht="26.25" thickBot="1" x14ac:dyDescent="0.25">
      <c r="A3" s="224"/>
      <c r="B3" s="224"/>
      <c r="C3" s="26" t="s">
        <v>44</v>
      </c>
      <c r="D3" s="26" t="s">
        <v>43</v>
      </c>
      <c r="E3" s="224"/>
      <c r="F3" s="224"/>
      <c r="G3" s="224"/>
      <c r="H3" s="224"/>
      <c r="I3" s="224"/>
    </row>
    <row r="4" spans="1:9" ht="99" customHeight="1" thickBot="1" x14ac:dyDescent="0.25">
      <c r="A4" s="227" t="s">
        <v>42</v>
      </c>
      <c r="B4" s="25" t="s">
        <v>41</v>
      </c>
      <c r="C4" s="27" t="s">
        <v>40</v>
      </c>
      <c r="D4" s="25" t="s">
        <v>39</v>
      </c>
      <c r="E4" s="25" t="s">
        <v>38</v>
      </c>
      <c r="F4" s="25"/>
      <c r="G4" s="28">
        <v>0.2</v>
      </c>
      <c r="H4" s="27">
        <v>3</v>
      </c>
      <c r="I4" s="27">
        <f>+G4*H4</f>
        <v>0.60000000000000009</v>
      </c>
    </row>
    <row r="5" spans="1:9" ht="30" customHeight="1" x14ac:dyDescent="0.2">
      <c r="A5" s="228"/>
      <c r="B5" s="230" t="s">
        <v>37</v>
      </c>
      <c r="C5" s="232" t="s">
        <v>24</v>
      </c>
      <c r="D5" s="230" t="s">
        <v>36</v>
      </c>
      <c r="E5" s="230" t="s">
        <v>35</v>
      </c>
      <c r="F5" s="230"/>
      <c r="G5" s="234">
        <v>0.15</v>
      </c>
      <c r="H5" s="232">
        <v>3</v>
      </c>
      <c r="I5" s="232">
        <f>+G5*H5</f>
        <v>0.44999999999999996</v>
      </c>
    </row>
    <row r="6" spans="1:9" ht="58.15" customHeight="1" thickBot="1" x14ac:dyDescent="0.25">
      <c r="A6" s="228"/>
      <c r="B6" s="231"/>
      <c r="C6" s="233"/>
      <c r="D6" s="231"/>
      <c r="E6" s="231"/>
      <c r="F6" s="231"/>
      <c r="G6" s="233"/>
      <c r="H6" s="233"/>
      <c r="I6" s="233"/>
    </row>
    <row r="7" spans="1:9" ht="95.25" customHeight="1" x14ac:dyDescent="0.2">
      <c r="A7" s="228"/>
      <c r="B7" s="230" t="s">
        <v>34</v>
      </c>
      <c r="C7" s="232" t="s">
        <v>24</v>
      </c>
      <c r="D7" s="230" t="s">
        <v>33</v>
      </c>
      <c r="E7" s="230" t="s">
        <v>32</v>
      </c>
      <c r="F7" s="230"/>
      <c r="G7" s="234">
        <v>0.15</v>
      </c>
      <c r="H7" s="232">
        <v>3</v>
      </c>
      <c r="I7" s="232">
        <f>+G7*H7</f>
        <v>0.44999999999999996</v>
      </c>
    </row>
    <row r="8" spans="1:9" ht="7.9" customHeight="1" thickBot="1" x14ac:dyDescent="0.25">
      <c r="A8" s="228"/>
      <c r="B8" s="231"/>
      <c r="C8" s="233"/>
      <c r="D8" s="231"/>
      <c r="E8" s="231"/>
      <c r="F8" s="231"/>
      <c r="G8" s="233"/>
      <c r="H8" s="233"/>
      <c r="I8" s="233"/>
    </row>
    <row r="9" spans="1:9" ht="64.5" thickBot="1" x14ac:dyDescent="0.25">
      <c r="A9" s="228"/>
      <c r="B9" s="25" t="s">
        <v>31</v>
      </c>
      <c r="C9" s="27" t="s">
        <v>24</v>
      </c>
      <c r="D9" s="25" t="s">
        <v>30</v>
      </c>
      <c r="E9" s="25" t="s">
        <v>29</v>
      </c>
      <c r="F9" s="25"/>
      <c r="G9" s="28">
        <v>0.15</v>
      </c>
      <c r="H9" s="27">
        <v>3</v>
      </c>
      <c r="I9" s="27">
        <f>+G9*H9</f>
        <v>0.44999999999999996</v>
      </c>
    </row>
    <row r="10" spans="1:9" ht="39" thickBot="1" x14ac:dyDescent="0.25">
      <c r="A10" s="228"/>
      <c r="B10" s="25" t="s">
        <v>28</v>
      </c>
      <c r="C10" s="27" t="s">
        <v>24</v>
      </c>
      <c r="D10" s="25" t="s">
        <v>27</v>
      </c>
      <c r="E10" s="25" t="s">
        <v>26</v>
      </c>
      <c r="F10" s="25"/>
      <c r="G10" s="28">
        <v>0.15</v>
      </c>
      <c r="H10" s="27">
        <v>3</v>
      </c>
      <c r="I10" s="27">
        <f>+G10*H10</f>
        <v>0.44999999999999996</v>
      </c>
    </row>
    <row r="11" spans="1:9" ht="64.5" thickBot="1" x14ac:dyDescent="0.25">
      <c r="A11" s="229"/>
      <c r="B11" s="25" t="s">
        <v>25</v>
      </c>
      <c r="C11" s="27" t="s">
        <v>24</v>
      </c>
      <c r="D11" s="25" t="s">
        <v>23</v>
      </c>
      <c r="E11" s="25" t="s">
        <v>22</v>
      </c>
      <c r="F11" s="25"/>
      <c r="G11" s="28">
        <v>0.2</v>
      </c>
      <c r="H11" s="29">
        <v>3</v>
      </c>
      <c r="I11" s="27">
        <f>+G11*H11</f>
        <v>0.60000000000000009</v>
      </c>
    </row>
    <row r="12" spans="1:9" ht="13.5" thickBot="1" x14ac:dyDescent="0.25">
      <c r="A12" s="6"/>
      <c r="B12" s="6"/>
      <c r="C12" s="6"/>
      <c r="D12" s="6"/>
      <c r="E12" s="6"/>
      <c r="F12" s="6"/>
      <c r="G12" s="30">
        <f>SUM(G4:G11)*20/100</f>
        <v>0.2</v>
      </c>
      <c r="H12" s="31"/>
      <c r="I12" s="32">
        <f>SUM(I4:I11)</f>
        <v>3</v>
      </c>
    </row>
  </sheetData>
  <mergeCells count="26">
    <mergeCell ref="A2:A3"/>
    <mergeCell ref="B2:B3"/>
    <mergeCell ref="C2:D2"/>
    <mergeCell ref="E2:E3"/>
    <mergeCell ref="F2:F3"/>
    <mergeCell ref="A1:I1"/>
    <mergeCell ref="I2:I3"/>
    <mergeCell ref="B5:B6"/>
    <mergeCell ref="C5:C6"/>
    <mergeCell ref="D5:D6"/>
    <mergeCell ref="E5:E6"/>
    <mergeCell ref="F5:F6"/>
    <mergeCell ref="G5:G6"/>
    <mergeCell ref="I5:I6"/>
    <mergeCell ref="G2:G3"/>
    <mergeCell ref="H2:H3"/>
    <mergeCell ref="A4:A11"/>
    <mergeCell ref="I7:I8"/>
    <mergeCell ref="H5:H6"/>
    <mergeCell ref="H7:H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opLeftCell="A11" workbookViewId="0">
      <selection activeCell="D10" sqref="D10"/>
    </sheetView>
  </sheetViews>
  <sheetFormatPr defaultRowHeight="12.75" x14ac:dyDescent="0.2"/>
  <cols>
    <col min="1" max="1" width="14.85546875" customWidth="1"/>
    <col min="2" max="2" width="21.7109375" customWidth="1"/>
    <col min="3" max="3" width="11.7109375" customWidth="1"/>
    <col min="4" max="4" width="25.7109375" customWidth="1"/>
    <col min="5" max="5" width="14.85546875" customWidth="1"/>
    <col min="6" max="6" width="18.42578125" customWidth="1"/>
    <col min="7" max="7" width="9.42578125" customWidth="1"/>
    <col min="8" max="8" width="8.42578125" customWidth="1"/>
    <col min="9" max="9" width="8.28515625" customWidth="1"/>
  </cols>
  <sheetData>
    <row r="1" spans="1:9" ht="18.600000000000001" customHeight="1" thickBot="1" x14ac:dyDescent="0.25">
      <c r="A1" s="211" t="s">
        <v>53</v>
      </c>
      <c r="B1" s="212"/>
      <c r="C1" s="212"/>
      <c r="D1" s="212"/>
      <c r="E1" s="212"/>
      <c r="F1" s="212"/>
      <c r="G1" s="212"/>
      <c r="H1" s="212"/>
      <c r="I1" s="213"/>
    </row>
    <row r="2" spans="1:9" ht="16.5" thickBot="1" x14ac:dyDescent="0.25">
      <c r="A2" s="197" t="s">
        <v>52</v>
      </c>
      <c r="B2" s="197" t="s">
        <v>51</v>
      </c>
      <c r="C2" s="235" t="s">
        <v>50</v>
      </c>
      <c r="D2" s="236"/>
      <c r="E2" s="197" t="s">
        <v>49</v>
      </c>
      <c r="F2" s="197" t="s">
        <v>48</v>
      </c>
      <c r="G2" s="197" t="s">
        <v>47</v>
      </c>
      <c r="H2" s="197" t="s">
        <v>46</v>
      </c>
      <c r="I2" s="197" t="s">
        <v>45</v>
      </c>
    </row>
    <row r="3" spans="1:9" ht="63.75" customHeight="1" thickBot="1" x14ac:dyDescent="0.25">
      <c r="A3" s="198"/>
      <c r="B3" s="198"/>
      <c r="C3" s="5" t="s">
        <v>44</v>
      </c>
      <c r="D3" s="5" t="s">
        <v>43</v>
      </c>
      <c r="E3" s="198"/>
      <c r="F3" s="198"/>
      <c r="G3" s="198"/>
      <c r="H3" s="198"/>
      <c r="I3" s="198"/>
    </row>
    <row r="4" spans="1:9" ht="63.6" customHeight="1" thickBot="1" x14ac:dyDescent="0.25">
      <c r="A4" s="237" t="s">
        <v>93</v>
      </c>
      <c r="B4" s="25" t="s">
        <v>94</v>
      </c>
      <c r="C4" s="27" t="s">
        <v>24</v>
      </c>
      <c r="D4" s="25" t="s">
        <v>99</v>
      </c>
      <c r="E4" s="25" t="s">
        <v>100</v>
      </c>
      <c r="F4" s="25"/>
      <c r="G4" s="28">
        <v>0.25</v>
      </c>
      <c r="H4" s="27">
        <v>3</v>
      </c>
      <c r="I4" s="27">
        <f>+G4*H4</f>
        <v>0.75</v>
      </c>
    </row>
    <row r="5" spans="1:9" ht="102" customHeight="1" thickBot="1" x14ac:dyDescent="0.25">
      <c r="A5" s="238"/>
      <c r="B5" s="230" t="s">
        <v>95</v>
      </c>
      <c r="C5" s="232" t="s">
        <v>24</v>
      </c>
      <c r="D5" s="25" t="s">
        <v>101</v>
      </c>
      <c r="E5" s="25" t="s">
        <v>102</v>
      </c>
      <c r="F5" s="230"/>
      <c r="G5" s="234">
        <v>0.25</v>
      </c>
      <c r="H5" s="232">
        <v>3</v>
      </c>
      <c r="I5" s="232">
        <f>+G5*H5</f>
        <v>0.75</v>
      </c>
    </row>
    <row r="6" spans="1:9" ht="13.9" hidden="1" customHeight="1" thickBot="1" x14ac:dyDescent="0.25">
      <c r="A6" s="238"/>
      <c r="B6" s="231"/>
      <c r="C6" s="233"/>
      <c r="D6" s="25"/>
      <c r="E6" s="25"/>
      <c r="F6" s="231"/>
      <c r="G6" s="239"/>
      <c r="H6" s="233"/>
      <c r="I6" s="233"/>
    </row>
    <row r="7" spans="1:9" ht="13.15" customHeight="1" x14ac:dyDescent="0.2">
      <c r="A7" s="238"/>
      <c r="B7" s="230" t="s">
        <v>96</v>
      </c>
      <c r="C7" s="232" t="s">
        <v>24</v>
      </c>
      <c r="D7" s="232" t="s">
        <v>103</v>
      </c>
      <c r="E7" s="232" t="s">
        <v>104</v>
      </c>
      <c r="F7" s="230"/>
      <c r="G7" s="234">
        <v>0.2</v>
      </c>
      <c r="H7" s="232">
        <v>3</v>
      </c>
      <c r="I7" s="232">
        <f>+G7*H7</f>
        <v>0.60000000000000009</v>
      </c>
    </row>
    <row r="8" spans="1:9" ht="43.9" customHeight="1" thickBot="1" x14ac:dyDescent="0.25">
      <c r="A8" s="238"/>
      <c r="B8" s="231"/>
      <c r="C8" s="233"/>
      <c r="D8" s="233"/>
      <c r="E8" s="233"/>
      <c r="F8" s="231"/>
      <c r="G8" s="239"/>
      <c r="H8" s="233"/>
      <c r="I8" s="233"/>
    </row>
    <row r="9" spans="1:9" ht="125.45" customHeight="1" thickBot="1" x14ac:dyDescent="0.25">
      <c r="A9" s="238"/>
      <c r="B9" s="25" t="s">
        <v>97</v>
      </c>
      <c r="C9" s="27" t="s">
        <v>24</v>
      </c>
      <c r="D9" s="25" t="s">
        <v>105</v>
      </c>
      <c r="E9" s="25" t="s">
        <v>106</v>
      </c>
      <c r="F9" s="25"/>
      <c r="G9" s="28">
        <v>0.1</v>
      </c>
      <c r="H9" s="27">
        <v>3</v>
      </c>
      <c r="I9" s="27">
        <f>+G9*H9</f>
        <v>0.30000000000000004</v>
      </c>
    </row>
    <row r="10" spans="1:9" ht="73.5" customHeight="1" thickBot="1" x14ac:dyDescent="0.25">
      <c r="A10" s="238"/>
      <c r="B10" s="25" t="s">
        <v>98</v>
      </c>
      <c r="C10" s="27" t="s">
        <v>24</v>
      </c>
      <c r="D10" s="25" t="s">
        <v>107</v>
      </c>
      <c r="E10" s="25" t="s">
        <v>108</v>
      </c>
      <c r="F10" s="25"/>
      <c r="G10" s="28">
        <v>0.2</v>
      </c>
      <c r="H10" s="27">
        <v>3</v>
      </c>
      <c r="I10" s="27">
        <f>+G10*H10</f>
        <v>0.60000000000000009</v>
      </c>
    </row>
    <row r="11" spans="1:9" ht="15.75" thickBot="1" x14ac:dyDescent="0.25">
      <c r="A11" s="37"/>
      <c r="B11" s="6"/>
      <c r="C11" s="6"/>
      <c r="D11" s="6"/>
      <c r="E11" s="6"/>
      <c r="F11" s="6"/>
      <c r="G11" s="30">
        <f>SUM(G4:G10)*20/100</f>
        <v>0.2</v>
      </c>
      <c r="H11" s="31"/>
      <c r="I11" s="32">
        <f>SUM(I4:I10)</f>
        <v>3.0000000000000004</v>
      </c>
    </row>
  </sheetData>
  <mergeCells count="24">
    <mergeCell ref="A4:A10"/>
    <mergeCell ref="B5:B6"/>
    <mergeCell ref="C5:C6"/>
    <mergeCell ref="I7:I8"/>
    <mergeCell ref="G5:G6"/>
    <mergeCell ref="H5:H6"/>
    <mergeCell ref="I5:I6"/>
    <mergeCell ref="B7:B8"/>
    <mergeCell ref="C7:C8"/>
    <mergeCell ref="D7:D8"/>
    <mergeCell ref="E7:E8"/>
    <mergeCell ref="F7:F8"/>
    <mergeCell ref="G7:G8"/>
    <mergeCell ref="H7:H8"/>
    <mergeCell ref="F5:F6"/>
    <mergeCell ref="A1:I1"/>
    <mergeCell ref="A2:A3"/>
    <mergeCell ref="B2:B3"/>
    <mergeCell ref="C2:D2"/>
    <mergeCell ref="E2:E3"/>
    <mergeCell ref="F2:F3"/>
    <mergeCell ref="G2:G3"/>
    <mergeCell ref="H2:H3"/>
    <mergeCell ref="I2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HOD Calculator</vt:lpstr>
      <vt:lpstr>KRAs</vt:lpstr>
      <vt:lpstr>Integrated gov</vt:lpstr>
      <vt:lpstr>Regional Integr.</vt:lpstr>
      <vt:lpstr>MISS</vt:lpstr>
      <vt:lpstr>SCM</vt:lpstr>
      <vt:lpstr>Diversity</vt:lpstr>
      <vt:lpstr>'HOD Calculator'!Print_Area</vt:lpstr>
      <vt:lpstr>SCM!Print_Area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daanp</dc:creator>
  <cp:lastModifiedBy>Themba Shabane</cp:lastModifiedBy>
  <cp:lastPrinted>2014-12-04T12:53:53Z</cp:lastPrinted>
  <dcterms:created xsi:type="dcterms:W3CDTF">2005-12-01T12:24:43Z</dcterms:created>
  <dcterms:modified xsi:type="dcterms:W3CDTF">2019-02-22T07:48:04Z</dcterms:modified>
</cp:coreProperties>
</file>